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0" windowHeight="12000"/>
  </bookViews>
  <sheets>
    <sheet name="List1" sheetId="1" r:id="rId1"/>
    <sheet name="Lis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R41" i="1"/>
  <c r="P63" i="1"/>
  <c r="P62" i="1"/>
  <c r="P60" i="1"/>
  <c r="P58" i="1"/>
  <c r="P59" i="1"/>
  <c r="P61" i="1"/>
  <c r="P57" i="1"/>
  <c r="P56" i="1"/>
  <c r="P55" i="1"/>
  <c r="P54" i="1"/>
  <c r="P53" i="1"/>
  <c r="P52" i="1"/>
  <c r="P51" i="1"/>
  <c r="P50" i="1"/>
  <c r="P49" i="1"/>
  <c r="P48" i="1"/>
  <c r="P46" i="1"/>
  <c r="P47" i="1"/>
  <c r="P45" i="1"/>
  <c r="P44" i="1"/>
  <c r="P42" i="1"/>
  <c r="P43" i="1"/>
  <c r="P41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9" i="1"/>
  <c r="P8" i="1"/>
  <c r="P6" i="1"/>
  <c r="R60" i="1"/>
  <c r="Q60" i="1"/>
  <c r="O60" i="1"/>
  <c r="L60" i="1"/>
  <c r="G60" i="1"/>
  <c r="D60" i="1"/>
  <c r="R51" i="1"/>
  <c r="Q51" i="1"/>
  <c r="O51" i="1"/>
  <c r="L51" i="1"/>
  <c r="G51" i="1"/>
  <c r="D51" i="1"/>
  <c r="R52" i="1"/>
  <c r="Q52" i="1"/>
  <c r="O52" i="1"/>
  <c r="L52" i="1"/>
  <c r="G52" i="1"/>
  <c r="D52" i="1"/>
  <c r="R55" i="1"/>
  <c r="Q55" i="1"/>
  <c r="O55" i="1"/>
  <c r="L55" i="1"/>
  <c r="G55" i="1"/>
  <c r="D55" i="1"/>
  <c r="R53" i="1"/>
  <c r="Q53" i="1"/>
  <c r="O53" i="1"/>
  <c r="L53" i="1"/>
  <c r="G53" i="1"/>
  <c r="D53" i="1"/>
  <c r="R50" i="1"/>
  <c r="Q50" i="1"/>
  <c r="O50" i="1"/>
  <c r="L50" i="1"/>
  <c r="G50" i="1"/>
  <c r="D50" i="1"/>
  <c r="R47" i="1"/>
  <c r="Q47" i="1"/>
  <c r="O47" i="1"/>
  <c r="L47" i="1"/>
  <c r="G47" i="1"/>
  <c r="D47" i="1"/>
  <c r="R46" i="1"/>
  <c r="Q46" i="1"/>
  <c r="O46" i="1"/>
  <c r="L46" i="1"/>
  <c r="G46" i="1"/>
  <c r="D46" i="1"/>
  <c r="R45" i="1"/>
  <c r="Q45" i="1"/>
  <c r="O45" i="1"/>
  <c r="L45" i="1"/>
  <c r="G45" i="1"/>
  <c r="D45" i="1"/>
  <c r="R43" i="1"/>
  <c r="Q43" i="1"/>
  <c r="O43" i="1"/>
  <c r="L43" i="1"/>
  <c r="G43" i="1"/>
  <c r="D43" i="1"/>
  <c r="Q41" i="1"/>
  <c r="O41" i="1"/>
  <c r="L41" i="1"/>
  <c r="G41" i="1"/>
  <c r="D41" i="1"/>
  <c r="R35" i="1"/>
  <c r="Q35" i="1"/>
  <c r="O35" i="1"/>
  <c r="L35" i="1"/>
  <c r="G35" i="1"/>
  <c r="D35" i="1"/>
  <c r="R34" i="1"/>
  <c r="Q34" i="1"/>
  <c r="O34" i="1"/>
  <c r="L34" i="1"/>
  <c r="G34" i="1"/>
  <c r="D34" i="1"/>
  <c r="R33" i="1"/>
  <c r="Q33" i="1"/>
  <c r="O33" i="1"/>
  <c r="L33" i="1"/>
  <c r="G33" i="1"/>
  <c r="D33" i="1"/>
  <c r="R31" i="1"/>
  <c r="Q31" i="1"/>
  <c r="O31" i="1"/>
  <c r="L31" i="1"/>
  <c r="G31" i="1"/>
  <c r="D31" i="1"/>
  <c r="R29" i="1"/>
  <c r="Q29" i="1"/>
  <c r="O29" i="1"/>
  <c r="L29" i="1"/>
  <c r="D29" i="1"/>
  <c r="R28" i="1"/>
  <c r="Q28" i="1"/>
  <c r="O28" i="1"/>
  <c r="L28" i="1"/>
  <c r="G28" i="1"/>
  <c r="D28" i="1"/>
  <c r="R23" i="1"/>
  <c r="Q23" i="1"/>
  <c r="O23" i="1"/>
  <c r="L23" i="1"/>
  <c r="G23" i="1"/>
  <c r="D23" i="1"/>
  <c r="R21" i="1"/>
  <c r="Q21" i="1"/>
  <c r="O21" i="1"/>
  <c r="L21" i="1"/>
  <c r="G21" i="1"/>
  <c r="D21" i="1"/>
  <c r="R17" i="1"/>
  <c r="Q17" i="1"/>
  <c r="O17" i="1"/>
  <c r="L17" i="1"/>
  <c r="G17" i="1"/>
  <c r="D17" i="1"/>
  <c r="R15" i="1"/>
  <c r="Q15" i="1"/>
  <c r="O15" i="1"/>
  <c r="L15" i="1"/>
  <c r="G15" i="1"/>
  <c r="D15" i="1"/>
  <c r="R14" i="1"/>
  <c r="Q14" i="1"/>
  <c r="O14" i="1"/>
  <c r="L14" i="1"/>
  <c r="G14" i="1"/>
  <c r="D14" i="1"/>
  <c r="D13" i="1"/>
  <c r="G13" i="1"/>
  <c r="L13" i="1"/>
  <c r="O13" i="1"/>
  <c r="Q13" i="1"/>
  <c r="R13" i="1"/>
  <c r="Q62" i="1"/>
  <c r="Q63" i="1"/>
  <c r="Q58" i="1"/>
  <c r="Q59" i="1"/>
  <c r="Q61" i="1"/>
  <c r="Q49" i="1"/>
  <c r="Q54" i="1"/>
  <c r="Q56" i="1"/>
  <c r="Q57" i="1"/>
  <c r="Q42" i="1"/>
  <c r="Q44" i="1"/>
  <c r="Q48" i="1"/>
  <c r="Q37" i="1"/>
  <c r="Q38" i="1"/>
  <c r="Q32" i="1"/>
  <c r="Q36" i="1"/>
  <c r="Q25" i="1"/>
  <c r="Q26" i="1"/>
  <c r="Q27" i="1"/>
  <c r="Q30" i="1"/>
  <c r="Q18" i="1"/>
  <c r="Q19" i="1"/>
  <c r="Q20" i="1"/>
  <c r="Q22" i="1"/>
  <c r="Q24" i="1"/>
  <c r="Q10" i="1"/>
  <c r="Q11" i="1"/>
  <c r="Q12" i="1"/>
  <c r="Q16" i="1"/>
  <c r="Q9" i="1"/>
  <c r="I6" i="1"/>
  <c r="I7" i="1"/>
  <c r="I8" i="1"/>
  <c r="I9" i="1"/>
  <c r="I5" i="1"/>
  <c r="R63" i="1"/>
  <c r="R62" i="1"/>
  <c r="R58" i="1"/>
  <c r="R59" i="1"/>
  <c r="R61" i="1"/>
  <c r="R54" i="1"/>
  <c r="R56" i="1"/>
  <c r="R57" i="1"/>
  <c r="R49" i="1"/>
  <c r="R42" i="1"/>
  <c r="R44" i="1"/>
  <c r="R48" i="1"/>
  <c r="R27" i="1"/>
  <c r="R30" i="1"/>
  <c r="R32" i="1"/>
  <c r="R36" i="1"/>
  <c r="R37" i="1"/>
  <c r="R38" i="1"/>
  <c r="R24" i="1"/>
  <c r="R25" i="1"/>
  <c r="R26" i="1"/>
  <c r="R18" i="1"/>
  <c r="R19" i="1"/>
  <c r="R20" i="1"/>
  <c r="R22" i="1"/>
  <c r="R10" i="1"/>
  <c r="R11" i="1"/>
  <c r="R12" i="1"/>
  <c r="R16" i="1"/>
  <c r="R6" i="1"/>
  <c r="R7" i="1"/>
  <c r="R8" i="1"/>
  <c r="R9" i="1"/>
  <c r="R5" i="1"/>
  <c r="O59" i="1"/>
  <c r="O61" i="1"/>
  <c r="O62" i="1"/>
  <c r="O63" i="1"/>
  <c r="O57" i="1"/>
  <c r="O58" i="1"/>
  <c r="O56" i="1"/>
  <c r="O49" i="1"/>
  <c r="O54" i="1"/>
  <c r="O42" i="1"/>
  <c r="O44" i="1"/>
  <c r="O48" i="1"/>
  <c r="O36" i="1"/>
  <c r="O37" i="1"/>
  <c r="O38" i="1"/>
  <c r="O25" i="1"/>
  <c r="O26" i="1"/>
  <c r="O27" i="1"/>
  <c r="O30" i="1"/>
  <c r="O32" i="1"/>
  <c r="O19" i="1"/>
  <c r="O20" i="1"/>
  <c r="O22" i="1"/>
  <c r="O24" i="1"/>
  <c r="O16" i="1"/>
  <c r="O18" i="1"/>
  <c r="O9" i="1"/>
  <c r="O10" i="1"/>
  <c r="O11" i="1"/>
  <c r="O12" i="1"/>
  <c r="O6" i="1"/>
  <c r="O7" i="1"/>
  <c r="O8" i="1"/>
  <c r="O5" i="1"/>
  <c r="L62" i="1"/>
  <c r="L63" i="1"/>
  <c r="L58" i="1"/>
  <c r="L59" i="1"/>
  <c r="L61" i="1"/>
  <c r="L54" i="1"/>
  <c r="L56" i="1"/>
  <c r="L57" i="1"/>
  <c r="L49" i="1"/>
  <c r="L42" i="1"/>
  <c r="L44" i="1"/>
  <c r="L48" i="1"/>
  <c r="L36" i="1"/>
  <c r="L37" i="1"/>
  <c r="L38" i="1"/>
  <c r="L32" i="1"/>
  <c r="L25" i="1"/>
  <c r="L26" i="1"/>
  <c r="L27" i="1"/>
  <c r="L30" i="1"/>
  <c r="L19" i="1"/>
  <c r="L20" i="1"/>
  <c r="L22" i="1"/>
  <c r="L24" i="1"/>
  <c r="L12" i="1"/>
  <c r="L16" i="1"/>
  <c r="L18" i="1"/>
  <c r="L6" i="1"/>
  <c r="L7" i="1"/>
  <c r="L8" i="1"/>
  <c r="L9" i="1"/>
  <c r="L10" i="1"/>
  <c r="L11" i="1"/>
  <c r="L5" i="1"/>
  <c r="G54" i="1"/>
  <c r="G56" i="1"/>
  <c r="G57" i="1"/>
  <c r="G58" i="1"/>
  <c r="G59" i="1"/>
  <c r="G61" i="1"/>
  <c r="G62" i="1"/>
  <c r="G63" i="1"/>
  <c r="G49" i="1"/>
  <c r="G42" i="1"/>
  <c r="G44" i="1"/>
  <c r="G48" i="1"/>
  <c r="G37" i="1"/>
  <c r="G38" i="1"/>
  <c r="G36" i="1"/>
  <c r="G32" i="1"/>
  <c r="G25" i="1"/>
  <c r="G26" i="1"/>
  <c r="G27" i="1"/>
  <c r="G30" i="1"/>
  <c r="G22" i="1"/>
  <c r="G24" i="1"/>
  <c r="G18" i="1"/>
  <c r="G19" i="1"/>
  <c r="G20" i="1"/>
  <c r="G16" i="1"/>
  <c r="G12" i="1"/>
  <c r="G11" i="1"/>
  <c r="G10" i="1"/>
  <c r="G9" i="1"/>
  <c r="G7" i="1"/>
  <c r="G8" i="1"/>
  <c r="G6" i="1"/>
  <c r="D63" i="1"/>
  <c r="D62" i="1"/>
  <c r="D61" i="1"/>
  <c r="D59" i="1"/>
  <c r="D58" i="1"/>
  <c r="D57" i="1"/>
  <c r="D56" i="1"/>
  <c r="D54" i="1"/>
  <c r="D49" i="1"/>
  <c r="D48" i="1"/>
  <c r="D44" i="1"/>
  <c r="D42" i="1"/>
  <c r="D38" i="1"/>
  <c r="D37" i="1"/>
  <c r="D36" i="1"/>
  <c r="D32" i="1"/>
  <c r="D30" i="1"/>
  <c r="D27" i="1"/>
  <c r="D26" i="1"/>
  <c r="D25" i="1"/>
  <c r="D24" i="1"/>
  <c r="D20" i="1"/>
  <c r="D22" i="1"/>
  <c r="D19" i="1"/>
  <c r="D18" i="1"/>
  <c r="D16" i="1"/>
  <c r="D12" i="1"/>
  <c r="D11" i="1"/>
  <c r="D10" i="1"/>
  <c r="D9" i="1"/>
  <c r="G5" i="1"/>
</calcChain>
</file>

<file path=xl/sharedStrings.xml><?xml version="1.0" encoding="utf-8"?>
<sst xmlns="http://schemas.openxmlformats.org/spreadsheetml/2006/main" count="159" uniqueCount="78">
  <si>
    <t>DRŽAVE</t>
  </si>
  <si>
    <t>OBČINA PIRAN</t>
  </si>
  <si>
    <t>SLOVENIJA</t>
  </si>
  <si>
    <t>PRIHODI 2014</t>
  </si>
  <si>
    <t>=</t>
  </si>
  <si>
    <t>TUJI</t>
  </si>
  <si>
    <t>DOMAČI</t>
  </si>
  <si>
    <t>Slovenija</t>
  </si>
  <si>
    <t>Avstrija</t>
  </si>
  <si>
    <t>Italija</t>
  </si>
  <si>
    <t>Nemčija</t>
  </si>
  <si>
    <t>Ruska federacija</t>
  </si>
  <si>
    <t>Madžarska</t>
  </si>
  <si>
    <t>Belgija</t>
  </si>
  <si>
    <t>Češka republika</t>
  </si>
  <si>
    <t>Srbija</t>
  </si>
  <si>
    <t>Švica</t>
  </si>
  <si>
    <t>Slovaška</t>
  </si>
  <si>
    <t>Združeno kraljestvo</t>
  </si>
  <si>
    <t>Francija</t>
  </si>
  <si>
    <t>Ukrajina</t>
  </si>
  <si>
    <t>Poljska</t>
  </si>
  <si>
    <t>Nizozemska</t>
  </si>
  <si>
    <t>Druge azijske države</t>
  </si>
  <si>
    <t>Združene države (ZDA)</t>
  </si>
  <si>
    <t>Hrvaška</t>
  </si>
  <si>
    <t>Švedska</t>
  </si>
  <si>
    <t>Finska</t>
  </si>
  <si>
    <t>Bosna in Hercegovina</t>
  </si>
  <si>
    <t>Romunija</t>
  </si>
  <si>
    <t>Španija</t>
  </si>
  <si>
    <t>Druge evropske drž.</t>
  </si>
  <si>
    <t>Danska</t>
  </si>
  <si>
    <t>Norveška</t>
  </si>
  <si>
    <t>Izrael</t>
  </si>
  <si>
    <t>Kanada</t>
  </si>
  <si>
    <t>Avstralija</t>
  </si>
  <si>
    <t>PIRAN</t>
  </si>
  <si>
    <t>Kitajska (Ljudska rep.)</t>
  </si>
  <si>
    <t>Bolgarija</t>
  </si>
  <si>
    <t>Turčija</t>
  </si>
  <si>
    <t>Japonska</t>
  </si>
  <si>
    <t>Druge afriške države</t>
  </si>
  <si>
    <t>Makedonija</t>
  </si>
  <si>
    <t>Koreja (Republika)</t>
  </si>
  <si>
    <t>Islandija</t>
  </si>
  <si>
    <t>Dr. drž. Juž. in Sr. Amerike</t>
  </si>
  <si>
    <t>Latvija</t>
  </si>
  <si>
    <t>Irska</t>
  </si>
  <si>
    <t>Brazilija</t>
  </si>
  <si>
    <t>Grčija</t>
  </si>
  <si>
    <t>Črna gora</t>
  </si>
  <si>
    <t>Portugalska</t>
  </si>
  <si>
    <t>Luksemburg</t>
  </si>
  <si>
    <t>Litva</t>
  </si>
  <si>
    <t>Nova Zelandija</t>
  </si>
  <si>
    <t>Estonija</t>
  </si>
  <si>
    <t>Južna Afrika</t>
  </si>
  <si>
    <t>Ciper</t>
  </si>
  <si>
    <t>Malta</t>
  </si>
  <si>
    <t>Dr. drž. in ozem. Oceanije</t>
  </si>
  <si>
    <t>Dr. drž.in oze. S. Amerike</t>
  </si>
  <si>
    <t>PREGLED PRIHODOV IN PRENOČITEV PO TRŽIŠČIH ZA LETO 2015 in PRIMERJAVA Z LETOM 2014</t>
  </si>
  <si>
    <t>INDEX prihodi 15/14</t>
  </si>
  <si>
    <t>PRIHODI 2015</t>
  </si>
  <si>
    <t>PDB 2015</t>
  </si>
  <si>
    <t>▲</t>
  </si>
  <si>
    <t>▼</t>
  </si>
  <si>
    <t xml:space="preserve">Podatki: Statistični urad Slovenije; www.stat.si </t>
  </si>
  <si>
    <t>Opomba: Tržni delež: delež prenočitev občine Piran v Sloveniji, primerjava 2015/2014: ▲ porast; ▼ padec; = enak delež;</t>
  </si>
  <si>
    <t>Pripravili: Patricija Gržinič in Elena Šverko</t>
  </si>
  <si>
    <r>
      <rPr>
        <b/>
        <sz val="9"/>
        <color theme="1"/>
        <rFont val="Calibri"/>
        <family val="2"/>
        <charset val="238"/>
      </rPr>
      <t>TRŽNI DELEŽ</t>
    </r>
    <r>
      <rPr>
        <sz val="9"/>
        <color theme="1"/>
        <rFont val="Calibri"/>
        <family val="2"/>
        <charset val="238"/>
      </rPr>
      <t xml:space="preserve"> </t>
    </r>
  </si>
  <si>
    <t>NOČITVE 2015</t>
  </si>
  <si>
    <t>NOČITVE 2014</t>
  </si>
  <si>
    <t>INDEX nočitve 15/14</t>
  </si>
  <si>
    <t>DELEŽ nočitve 2015</t>
  </si>
  <si>
    <t>SKUPAJ</t>
  </si>
  <si>
    <t>Portorož, junij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</si>
</sst>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6">
    <xf numFmtId="0" fontId="0" fillId="0" borderId="0" xfId="0"/>
    <xf numFmtId="0" fontId="0" fillId="3" borderId="0" xfId="0" applyFill="1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3" fillId="0" borderId="0" xfId="0" applyFont="1" applyAlignment="1">
      <alignment horizontal="left"/>
    </xf>
    <xf numFmtId="0" fontId="2" fillId="2" borderId="0" xfId="0" applyFont="1" applyFill="1" applyBorder="1"/>
    <xf numFmtId="0" fontId="5" fillId="0" borderId="0" xfId="0" applyFont="1"/>
    <xf numFmtId="0" fontId="6" fillId="0" borderId="1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wrapText="1"/>
    </xf>
    <xf numFmtId="164" fontId="4" fillId="0" borderId="9" xfId="1" applyNumberFormat="1" applyFont="1" applyBorder="1" applyAlignment="1">
      <alignment horizontal="right" wrapText="1"/>
    </xf>
    <xf numFmtId="164" fontId="4" fillId="4" borderId="9" xfId="1" applyNumberFormat="1" applyFont="1" applyFill="1" applyBorder="1" applyAlignment="1">
      <alignment horizontal="right" vertical="center"/>
    </xf>
    <xf numFmtId="164" fontId="4" fillId="2" borderId="9" xfId="1" applyNumberFormat="1" applyFont="1" applyFill="1" applyBorder="1" applyAlignment="1">
      <alignment horizontal="right" wrapText="1"/>
    </xf>
    <xf numFmtId="164" fontId="4" fillId="4" borderId="9" xfId="1" applyNumberFormat="1" applyFont="1" applyFill="1" applyBorder="1" applyAlignment="1"/>
    <xf numFmtId="9" fontId="4" fillId="0" borderId="9" xfId="0" applyNumberFormat="1" applyFont="1" applyBorder="1" applyAlignment="1">
      <alignment horizontal="center" wrapText="1"/>
    </xf>
    <xf numFmtId="164" fontId="4" fillId="0" borderId="9" xfId="1" applyNumberFormat="1" applyFont="1" applyBorder="1" applyAlignment="1"/>
    <xf numFmtId="43" fontId="4" fillId="0" borderId="9" xfId="1" applyFont="1" applyBorder="1" applyAlignment="1">
      <alignment horizontal="center"/>
    </xf>
    <xf numFmtId="0" fontId="7" fillId="2" borderId="9" xfId="0" applyFont="1" applyFill="1" applyBorder="1" applyAlignment="1">
      <alignment horizontal="left"/>
    </xf>
    <xf numFmtId="0" fontId="4" fillId="0" borderId="9" xfId="0" applyFont="1" applyBorder="1"/>
    <xf numFmtId="9" fontId="4" fillId="2" borderId="9" xfId="2" applyFont="1" applyFill="1" applyBorder="1" applyAlignment="1">
      <alignment horizontal="center" wrapText="1"/>
    </xf>
    <xf numFmtId="9" fontId="4" fillId="0" borderId="9" xfId="2" applyNumberFormat="1" applyFont="1" applyBorder="1" applyAlignment="1">
      <alignment horizontal="center" wrapText="1"/>
    </xf>
    <xf numFmtId="9" fontId="4" fillId="0" borderId="9" xfId="2" applyFont="1" applyBorder="1" applyAlignment="1">
      <alignment horizontal="center" wrapText="1"/>
    </xf>
    <xf numFmtId="49" fontId="5" fillId="0" borderId="28" xfId="0" applyNumberFormat="1" applyFont="1" applyBorder="1" applyAlignment="1">
      <alignment wrapText="1"/>
    </xf>
    <xf numFmtId="0" fontId="5" fillId="0" borderId="19" xfId="0" applyFont="1" applyBorder="1"/>
    <xf numFmtId="164" fontId="5" fillId="0" borderId="29" xfId="1" applyNumberFormat="1" applyFont="1" applyBorder="1" applyAlignment="1">
      <alignment horizontal="right" wrapText="1"/>
    </xf>
    <xf numFmtId="164" fontId="4" fillId="4" borderId="29" xfId="1" applyNumberFormat="1" applyFont="1" applyFill="1" applyBorder="1" applyAlignment="1">
      <alignment horizontal="right" vertical="center"/>
    </xf>
    <xf numFmtId="164" fontId="5" fillId="2" borderId="21" xfId="1" applyNumberFormat="1" applyFont="1" applyFill="1" applyBorder="1" applyAlignment="1">
      <alignment horizontal="right" wrapText="1"/>
    </xf>
    <xf numFmtId="164" fontId="4" fillId="4" borderId="19" xfId="1" applyNumberFormat="1" applyFont="1" applyFill="1" applyBorder="1" applyAlignment="1"/>
    <xf numFmtId="9" fontId="4" fillId="0" borderId="30" xfId="2" applyFont="1" applyBorder="1" applyAlignment="1">
      <alignment horizontal="center" wrapText="1"/>
    </xf>
    <xf numFmtId="164" fontId="5" fillId="0" borderId="31" xfId="1" applyNumberFormat="1" applyFont="1" applyBorder="1" applyAlignment="1">
      <alignment horizontal="right" wrapText="1"/>
    </xf>
    <xf numFmtId="164" fontId="5" fillId="0" borderId="19" xfId="1" applyNumberFormat="1" applyFont="1" applyBorder="1" applyAlignment="1">
      <alignment horizontal="right" wrapText="1"/>
    </xf>
    <xf numFmtId="164" fontId="5" fillId="0" borderId="21" xfId="1" applyNumberFormat="1" applyFont="1" applyBorder="1" applyAlignment="1">
      <alignment horizontal="right" wrapText="1"/>
    </xf>
    <xf numFmtId="9" fontId="5" fillId="0" borderId="9" xfId="2" applyNumberFormat="1" applyFont="1" applyBorder="1" applyAlignment="1">
      <alignment horizontal="center" wrapText="1"/>
    </xf>
    <xf numFmtId="164" fontId="5" fillId="0" borderId="20" xfId="1" applyNumberFormat="1" applyFont="1" applyBorder="1" applyAlignment="1"/>
    <xf numFmtId="49" fontId="5" fillId="0" borderId="23" xfId="0" applyNumberFormat="1" applyFont="1" applyBorder="1" applyAlignment="1">
      <alignment wrapText="1"/>
    </xf>
    <xf numFmtId="0" fontId="5" fillId="0" borderId="9" xfId="0" applyFont="1" applyBorder="1"/>
    <xf numFmtId="164" fontId="5" fillId="0" borderId="9" xfId="1" applyNumberFormat="1" applyFont="1" applyBorder="1" applyAlignment="1">
      <alignment horizontal="right" wrapText="1"/>
    </xf>
    <xf numFmtId="164" fontId="5" fillId="2" borderId="8" xfId="1" applyNumberFormat="1" applyFont="1" applyFill="1" applyBorder="1" applyAlignment="1">
      <alignment horizontal="right" wrapText="1"/>
    </xf>
    <xf numFmtId="164" fontId="5" fillId="2" borderId="17" xfId="1" applyNumberFormat="1" applyFont="1" applyFill="1" applyBorder="1" applyAlignment="1">
      <alignment horizontal="right" wrapText="1"/>
    </xf>
    <xf numFmtId="164" fontId="5" fillId="2" borderId="22" xfId="1" applyNumberFormat="1" applyFont="1" applyFill="1" applyBorder="1" applyAlignment="1">
      <alignment horizontal="right" wrapText="1"/>
    </xf>
    <xf numFmtId="164" fontId="5" fillId="0" borderId="10" xfId="1" applyNumberFormat="1" applyFont="1" applyBorder="1"/>
    <xf numFmtId="164" fontId="5" fillId="0" borderId="10" xfId="1" applyNumberFormat="1" applyFont="1" applyBorder="1" applyAlignment="1"/>
    <xf numFmtId="164" fontId="5" fillId="2" borderId="18" xfId="1" applyNumberFormat="1" applyFont="1" applyFill="1" applyBorder="1" applyAlignment="1">
      <alignment horizontal="right" wrapText="1"/>
    </xf>
    <xf numFmtId="9" fontId="5" fillId="0" borderId="9" xfId="1" applyNumberFormat="1" applyFont="1" applyBorder="1" applyAlignment="1">
      <alignment horizontal="center"/>
    </xf>
    <xf numFmtId="0" fontId="5" fillId="2" borderId="9" xfId="0" quotePrefix="1" applyFont="1" applyFill="1" applyBorder="1" applyAlignment="1">
      <alignment horizontal="left"/>
    </xf>
    <xf numFmtId="165" fontId="4" fillId="0" borderId="9" xfId="2" applyNumberFormat="1" applyFont="1" applyBorder="1" applyAlignment="1">
      <alignment horizontal="center" wrapText="1"/>
    </xf>
    <xf numFmtId="9" fontId="5" fillId="0" borderId="9" xfId="1" applyNumberFormat="1" applyFont="1" applyFill="1" applyBorder="1" applyAlignment="1">
      <alignment horizontal="center"/>
    </xf>
    <xf numFmtId="164" fontId="5" fillId="2" borderId="9" xfId="1" applyNumberFormat="1" applyFont="1" applyFill="1" applyBorder="1" applyAlignment="1">
      <alignment horizontal="right" wrapText="1"/>
    </xf>
    <xf numFmtId="164" fontId="5" fillId="4" borderId="9" xfId="1" applyNumberFormat="1" applyFont="1" applyFill="1" applyBorder="1"/>
    <xf numFmtId="164" fontId="5" fillId="0" borderId="11" xfId="1" applyNumberFormat="1" applyFont="1" applyBorder="1" applyAlignment="1">
      <alignment horizontal="right" wrapText="1"/>
    </xf>
    <xf numFmtId="0" fontId="4" fillId="2" borderId="13" xfId="0" applyFont="1" applyFill="1" applyBorder="1" applyAlignment="1">
      <alignment horizontal="center" wrapText="1"/>
    </xf>
    <xf numFmtId="9" fontId="8" fillId="0" borderId="25" xfId="2" applyFont="1" applyBorder="1" applyAlignment="1">
      <alignment horizontal="center"/>
    </xf>
    <xf numFmtId="0" fontId="8" fillId="2" borderId="9" xfId="0" applyFont="1" applyFill="1" applyBorder="1" applyAlignment="1">
      <alignment horizontal="left"/>
    </xf>
    <xf numFmtId="43" fontId="5" fillId="0" borderId="25" xfId="1" applyFont="1" applyBorder="1" applyAlignment="1">
      <alignment horizontal="center"/>
    </xf>
    <xf numFmtId="9" fontId="5" fillId="5" borderId="9" xfId="1" applyNumberFormat="1" applyFont="1" applyFill="1" applyBorder="1" applyAlignment="1">
      <alignment horizontal="center"/>
    </xf>
    <xf numFmtId="9" fontId="5" fillId="0" borderId="9" xfId="3" applyNumberFormat="1" applyFont="1" applyFill="1" applyBorder="1" applyAlignment="1">
      <alignment horizontal="center"/>
    </xf>
    <xf numFmtId="10" fontId="4" fillId="0" borderId="9" xfId="2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wrapText="1"/>
    </xf>
    <xf numFmtId="3" fontId="4" fillId="0" borderId="9" xfId="0" applyNumberFormat="1" applyFont="1" applyBorder="1"/>
    <xf numFmtId="3" fontId="5" fillId="0" borderId="19" xfId="0" applyNumberFormat="1" applyFont="1" applyBorder="1"/>
    <xf numFmtId="3" fontId="5" fillId="0" borderId="9" xfId="0" applyNumberFormat="1" applyFont="1" applyBorder="1"/>
    <xf numFmtId="3" fontId="5" fillId="0" borderId="9" xfId="1" applyNumberFormat="1" applyFont="1" applyBorder="1" applyAlignment="1">
      <alignment horizontal="right" wrapText="1"/>
    </xf>
    <xf numFmtId="3" fontId="4" fillId="0" borderId="9" xfId="1" applyNumberFormat="1" applyFont="1" applyBorder="1" applyAlignment="1">
      <alignment horizontal="right" wrapText="1"/>
    </xf>
    <xf numFmtId="3" fontId="4" fillId="0" borderId="9" xfId="1" applyNumberFormat="1" applyFont="1" applyFill="1" applyBorder="1" applyAlignment="1">
      <alignment horizontal="right" wrapText="1"/>
    </xf>
    <xf numFmtId="3" fontId="5" fillId="2" borderId="19" xfId="1" applyNumberFormat="1" applyFont="1" applyFill="1" applyBorder="1" applyAlignment="1">
      <alignment horizontal="right" wrapText="1"/>
    </xf>
    <xf numFmtId="3" fontId="4" fillId="2" borderId="9" xfId="1" applyNumberFormat="1" applyFont="1" applyFill="1" applyBorder="1" applyAlignment="1">
      <alignment horizontal="right" wrapText="1"/>
    </xf>
    <xf numFmtId="0" fontId="9" fillId="0" borderId="0" xfId="0" applyFont="1"/>
    <xf numFmtId="0" fontId="9" fillId="2" borderId="0" xfId="0" applyFont="1" applyFill="1"/>
    <xf numFmtId="164" fontId="4" fillId="0" borderId="10" xfId="1" applyNumberFormat="1" applyFont="1" applyBorder="1" applyAlignment="1"/>
    <xf numFmtId="164" fontId="4" fillId="0" borderId="8" xfId="1" applyNumberFormat="1" applyFont="1" applyBorder="1" applyAlignment="1">
      <alignment horizontal="right" wrapText="1"/>
    </xf>
    <xf numFmtId="43" fontId="4" fillId="0" borderId="8" xfId="1" applyFont="1" applyBorder="1" applyAlignment="1">
      <alignment horizontal="center"/>
    </xf>
    <xf numFmtId="164" fontId="5" fillId="0" borderId="32" xfId="1" applyNumberFormat="1" applyFont="1" applyBorder="1"/>
    <xf numFmtId="43" fontId="4" fillId="0" borderId="17" xfId="1" applyFont="1" applyBorder="1" applyAlignment="1">
      <alignment horizontal="center"/>
    </xf>
    <xf numFmtId="3" fontId="5" fillId="0" borderId="24" xfId="0" applyNumberFormat="1" applyFont="1" applyBorder="1"/>
    <xf numFmtId="164" fontId="4" fillId="4" borderId="11" xfId="1" applyNumberFormat="1" applyFont="1" applyFill="1" applyBorder="1" applyAlignment="1">
      <alignment horizontal="right" vertical="center"/>
    </xf>
    <xf numFmtId="3" fontId="5" fillId="0" borderId="11" xfId="0" applyNumberFormat="1" applyFont="1" applyBorder="1"/>
    <xf numFmtId="164" fontId="5" fillId="2" borderId="34" xfId="1" applyNumberFormat="1" applyFont="1" applyFill="1" applyBorder="1" applyAlignment="1">
      <alignment horizontal="right" wrapText="1"/>
    </xf>
    <xf numFmtId="164" fontId="4" fillId="4" borderId="11" xfId="1" applyNumberFormat="1" applyFont="1" applyFill="1" applyBorder="1" applyAlignment="1"/>
    <xf numFmtId="165" fontId="4" fillId="0" borderId="11" xfId="2" applyNumberFormat="1" applyFont="1" applyBorder="1" applyAlignment="1">
      <alignment horizontal="center" wrapText="1"/>
    </xf>
    <xf numFmtId="164" fontId="5" fillId="0" borderId="35" xfId="1" applyNumberFormat="1" applyFont="1" applyBorder="1" applyAlignment="1"/>
    <xf numFmtId="164" fontId="5" fillId="2" borderId="33" xfId="1" applyNumberFormat="1" applyFont="1" applyFill="1" applyBorder="1" applyAlignment="1">
      <alignment horizontal="right" wrapText="1"/>
    </xf>
    <xf numFmtId="43" fontId="5" fillId="0" borderId="33" xfId="1" applyFont="1" applyBorder="1" applyAlignment="1">
      <alignment horizontal="center"/>
    </xf>
    <xf numFmtId="49" fontId="5" fillId="0" borderId="7" xfId="0" applyNumberFormat="1" applyFont="1" applyBorder="1" applyAlignment="1">
      <alignment wrapText="1"/>
    </xf>
    <xf numFmtId="9" fontId="5" fillId="0" borderId="11" xfId="1" applyNumberFormat="1" applyFont="1" applyBorder="1" applyAlignment="1">
      <alignment horizontal="center"/>
    </xf>
    <xf numFmtId="164" fontId="5" fillId="0" borderId="35" xfId="1" applyNumberFormat="1" applyFont="1" applyBorder="1"/>
    <xf numFmtId="164" fontId="4" fillId="4" borderId="11" xfId="1" applyNumberFormat="1" applyFont="1" applyFill="1" applyBorder="1" applyAlignment="1">
      <alignment horizontal="right"/>
    </xf>
    <xf numFmtId="164" fontId="5" fillId="2" borderId="11" xfId="1" applyNumberFormat="1" applyFont="1" applyFill="1" applyBorder="1" applyAlignment="1">
      <alignment horizontal="right" wrapText="1"/>
    </xf>
    <xf numFmtId="10" fontId="4" fillId="0" borderId="11" xfId="2" applyNumberFormat="1" applyFont="1" applyBorder="1" applyAlignment="1">
      <alignment horizontal="center" wrapText="1"/>
    </xf>
    <xf numFmtId="164" fontId="5" fillId="4" borderId="11" xfId="1" applyNumberFormat="1" applyFont="1" applyFill="1" applyBorder="1"/>
    <xf numFmtId="0" fontId="9" fillId="0" borderId="0" xfId="0" applyFont="1" applyBorder="1"/>
    <xf numFmtId="0" fontId="5" fillId="0" borderId="5" xfId="0" applyFont="1" applyBorder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</cellXfs>
  <cellStyles count="4">
    <cellStyle name="Comma" xfId="1" builtinId="3"/>
    <cellStyle name="Comma [0]" xfId="3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workbookViewId="0">
      <selection activeCell="B5" sqref="B5"/>
    </sheetView>
  </sheetViews>
  <sheetFormatPr defaultRowHeight="15" x14ac:dyDescent="0.25"/>
  <cols>
    <col min="1" max="1" width="9.42578125" customWidth="1"/>
    <col min="2" max="2" width="8.85546875" customWidth="1"/>
    <col min="3" max="3" width="8.5703125" customWidth="1"/>
    <col min="4" max="4" width="7.42578125" style="2" customWidth="1"/>
    <col min="5" max="5" width="9.5703125" customWidth="1"/>
    <col min="6" max="6" width="9.85546875" customWidth="1"/>
    <col min="7" max="7" width="7.42578125" style="1" customWidth="1"/>
    <col min="8" max="8" width="8" customWidth="1"/>
    <col min="9" max="9" width="5.140625" customWidth="1"/>
    <col min="10" max="10" width="10.28515625" customWidth="1"/>
    <col min="11" max="11" width="9.85546875" customWidth="1"/>
    <col min="12" max="12" width="6.28515625" customWidth="1"/>
    <col min="13" max="13" width="10.85546875" customWidth="1"/>
    <col min="14" max="14" width="10.42578125" customWidth="1"/>
    <col min="15" max="15" width="6.7109375" customWidth="1"/>
    <col min="16" max="16" width="7.140625" customWidth="1"/>
    <col min="17" max="17" width="5.5703125" customWidth="1"/>
    <col min="18" max="18" width="7" customWidth="1"/>
    <col min="19" max="19" width="4" customWidth="1"/>
  </cols>
  <sheetData>
    <row r="1" spans="1:19" x14ac:dyDescent="0.25">
      <c r="A1" s="5" t="s">
        <v>62</v>
      </c>
      <c r="B1" s="3"/>
      <c r="C1" s="3"/>
      <c r="D1" s="6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5.75" thickBot="1" x14ac:dyDescent="0.3">
      <c r="A2" s="3"/>
      <c r="B2" s="3"/>
      <c r="C2" s="3"/>
      <c r="D2" s="4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.75" thickBot="1" x14ac:dyDescent="0.3">
      <c r="A3" s="103" t="s">
        <v>0</v>
      </c>
      <c r="B3" s="99" t="s">
        <v>1</v>
      </c>
      <c r="C3" s="100"/>
      <c r="D3" s="100"/>
      <c r="E3" s="100"/>
      <c r="F3" s="100"/>
      <c r="G3" s="100"/>
      <c r="H3" s="100"/>
      <c r="I3" s="101"/>
      <c r="J3" s="99" t="s">
        <v>2</v>
      </c>
      <c r="K3" s="100"/>
      <c r="L3" s="100"/>
      <c r="M3" s="100"/>
      <c r="N3" s="100"/>
      <c r="O3" s="100"/>
      <c r="P3" s="100"/>
      <c r="Q3" s="101"/>
      <c r="R3" s="97" t="s">
        <v>71</v>
      </c>
      <c r="S3" s="7"/>
    </row>
    <row r="4" spans="1:19" ht="36.75" x14ac:dyDescent="0.25">
      <c r="A4" s="104"/>
      <c r="B4" s="8" t="s">
        <v>64</v>
      </c>
      <c r="C4" s="9" t="s">
        <v>3</v>
      </c>
      <c r="D4" s="10" t="s">
        <v>63</v>
      </c>
      <c r="E4" s="11" t="s">
        <v>72</v>
      </c>
      <c r="F4" s="11" t="s">
        <v>73</v>
      </c>
      <c r="G4" s="12" t="s">
        <v>74</v>
      </c>
      <c r="H4" s="13" t="s">
        <v>75</v>
      </c>
      <c r="I4" s="14" t="s">
        <v>65</v>
      </c>
      <c r="J4" s="8" t="s">
        <v>64</v>
      </c>
      <c r="K4" s="9" t="s">
        <v>3</v>
      </c>
      <c r="L4" s="10" t="s">
        <v>63</v>
      </c>
      <c r="M4" s="15" t="s">
        <v>72</v>
      </c>
      <c r="N4" s="15" t="s">
        <v>73</v>
      </c>
      <c r="O4" s="12" t="s">
        <v>74</v>
      </c>
      <c r="P4" s="13" t="s">
        <v>75</v>
      </c>
      <c r="Q4" s="14" t="s">
        <v>65</v>
      </c>
      <c r="R4" s="98"/>
      <c r="S4" s="7"/>
    </row>
    <row r="5" spans="1:19" x14ac:dyDescent="0.25">
      <c r="A5" s="16" t="s">
        <v>76</v>
      </c>
      <c r="B5" s="17">
        <v>445392</v>
      </c>
      <c r="C5" s="17">
        <v>424725</v>
      </c>
      <c r="D5" s="18">
        <v>103.35899999999999</v>
      </c>
      <c r="E5" s="19">
        <v>1408790</v>
      </c>
      <c r="F5" s="19">
        <f>SUM(F6:F7)</f>
        <v>1367713</v>
      </c>
      <c r="G5" s="20">
        <f t="shared" ref="G5:G30" si="0">E5/F5*100</f>
        <v>103.00333476394536</v>
      </c>
      <c r="H5" s="21">
        <v>1</v>
      </c>
      <c r="I5" s="75">
        <f>E5/B5</f>
        <v>3.1630339117002553</v>
      </c>
      <c r="J5" s="76">
        <v>3927530</v>
      </c>
      <c r="K5" s="17">
        <v>3524020</v>
      </c>
      <c r="L5" s="18">
        <f t="shared" ref="L5:L38" si="1">J5/K5*100</f>
        <v>111.45027553759628</v>
      </c>
      <c r="M5" s="17">
        <v>10341699</v>
      </c>
      <c r="N5" s="17">
        <v>9590642</v>
      </c>
      <c r="O5" s="20">
        <f>M5/N5*100</f>
        <v>107.83114415072525</v>
      </c>
      <c r="P5" s="21">
        <v>1</v>
      </c>
      <c r="Q5" s="75">
        <v>2.6280000000000001</v>
      </c>
      <c r="R5" s="77">
        <f t="shared" ref="R5:R38" si="2">E5/M5*100</f>
        <v>13.622423162770451</v>
      </c>
      <c r="S5" s="24" t="s">
        <v>67</v>
      </c>
    </row>
    <row r="6" spans="1:19" x14ac:dyDescent="0.25">
      <c r="A6" s="16" t="s">
        <v>5</v>
      </c>
      <c r="B6" s="65">
        <v>289928</v>
      </c>
      <c r="C6" s="17">
        <v>272714</v>
      </c>
      <c r="D6" s="18">
        <v>104.59099999999999</v>
      </c>
      <c r="E6" s="70">
        <v>918169</v>
      </c>
      <c r="F6" s="72">
        <v>883579</v>
      </c>
      <c r="G6" s="20">
        <f t="shared" si="0"/>
        <v>103.91476031005718</v>
      </c>
      <c r="H6" s="26">
        <v>0.65</v>
      </c>
      <c r="I6" s="75">
        <f t="shared" ref="I6:I9" si="3">E6/B6</f>
        <v>3.1668862614166278</v>
      </c>
      <c r="J6" s="76">
        <v>2706781</v>
      </c>
      <c r="K6" s="17">
        <v>2410824</v>
      </c>
      <c r="L6" s="18">
        <f t="shared" si="1"/>
        <v>112.27617611239975</v>
      </c>
      <c r="M6" s="17">
        <v>6614443</v>
      </c>
      <c r="N6" s="17">
        <v>6090409</v>
      </c>
      <c r="O6" s="20">
        <f t="shared" ref="O6:O22" si="4">M6/N6*100</f>
        <v>108.60424973101151</v>
      </c>
      <c r="P6" s="27">
        <f>M6/M5</f>
        <v>0.63958958774568864</v>
      </c>
      <c r="Q6" s="75">
        <v>2.4300000000000002</v>
      </c>
      <c r="R6" s="77">
        <f t="shared" si="2"/>
        <v>13.881274659105838</v>
      </c>
      <c r="S6" s="25" t="s">
        <v>67</v>
      </c>
    </row>
    <row r="7" spans="1:19" x14ac:dyDescent="0.25">
      <c r="A7" s="16" t="s">
        <v>6</v>
      </c>
      <c r="B7" s="65">
        <v>155464</v>
      </c>
      <c r="C7" s="69">
        <v>152011</v>
      </c>
      <c r="D7" s="18">
        <v>101.14700000000001</v>
      </c>
      <c r="E7" s="65">
        <v>490621</v>
      </c>
      <c r="F7" s="19">
        <v>484134</v>
      </c>
      <c r="G7" s="20">
        <f t="shared" si="0"/>
        <v>101.33991828708582</v>
      </c>
      <c r="H7" s="28">
        <v>0.34989999999999999</v>
      </c>
      <c r="I7" s="75">
        <f t="shared" si="3"/>
        <v>3.1558495857561879</v>
      </c>
      <c r="J7" s="76">
        <v>1220749</v>
      </c>
      <c r="K7" s="17">
        <v>1113196</v>
      </c>
      <c r="L7" s="18">
        <f t="shared" si="1"/>
        <v>109.66164089702085</v>
      </c>
      <c r="M7" s="17">
        <v>3727256</v>
      </c>
      <c r="N7" s="17">
        <v>3500233</v>
      </c>
      <c r="O7" s="20">
        <f t="shared" si="4"/>
        <v>106.48593965030328</v>
      </c>
      <c r="P7" s="27">
        <v>0.36402000000000001</v>
      </c>
      <c r="Q7" s="75">
        <v>3.0609999999999999</v>
      </c>
      <c r="R7" s="77">
        <f t="shared" si="2"/>
        <v>13.163061512276055</v>
      </c>
      <c r="S7" s="25" t="s">
        <v>67</v>
      </c>
    </row>
    <row r="8" spans="1:19" x14ac:dyDescent="0.25">
      <c r="A8" s="29" t="s">
        <v>7</v>
      </c>
      <c r="B8" s="66">
        <v>155464</v>
      </c>
      <c r="C8" s="31">
        <v>152011</v>
      </c>
      <c r="D8" s="32">
        <v>101.14700000000001</v>
      </c>
      <c r="E8" s="71">
        <v>490621</v>
      </c>
      <c r="F8" s="33">
        <v>484134</v>
      </c>
      <c r="G8" s="34">
        <f t="shared" si="0"/>
        <v>101.33991828708582</v>
      </c>
      <c r="H8" s="35">
        <v>0.34989999999999999</v>
      </c>
      <c r="I8" s="22">
        <f t="shared" si="3"/>
        <v>3.1558495857561879</v>
      </c>
      <c r="J8" s="36">
        <v>1190853</v>
      </c>
      <c r="K8" s="37">
        <v>1113196</v>
      </c>
      <c r="L8" s="18">
        <f t="shared" si="1"/>
        <v>106.97604015824706</v>
      </c>
      <c r="M8" s="38">
        <v>3727256</v>
      </c>
      <c r="N8" s="38">
        <v>3500233</v>
      </c>
      <c r="O8" s="20">
        <f t="shared" si="4"/>
        <v>106.48593965030328</v>
      </c>
      <c r="P8" s="39">
        <f>M8/M5</f>
        <v>0.36041041225431142</v>
      </c>
      <c r="Q8" s="40">
        <v>3.0609999999999999</v>
      </c>
      <c r="R8" s="23">
        <f t="shared" si="2"/>
        <v>13.163061512276055</v>
      </c>
      <c r="S8" s="30" t="s">
        <v>67</v>
      </c>
    </row>
    <row r="9" spans="1:19" x14ac:dyDescent="0.25">
      <c r="A9" s="41" t="s">
        <v>8</v>
      </c>
      <c r="B9" s="67">
        <v>69439</v>
      </c>
      <c r="C9" s="43">
        <v>65135</v>
      </c>
      <c r="D9" s="18">
        <f t="shared" ref="D9:D38" si="5">B9/C9*100</f>
        <v>106.60781453903432</v>
      </c>
      <c r="E9" s="67">
        <v>221960</v>
      </c>
      <c r="F9" s="44">
        <v>211469</v>
      </c>
      <c r="G9" s="20">
        <f t="shared" si="0"/>
        <v>104.96101083373924</v>
      </c>
      <c r="H9" s="27">
        <v>0.15870000000000001</v>
      </c>
      <c r="I9" s="22">
        <f t="shared" si="3"/>
        <v>3.1964746036089231</v>
      </c>
      <c r="J9" s="45">
        <v>282674</v>
      </c>
      <c r="K9" s="46">
        <v>265803</v>
      </c>
      <c r="L9" s="18">
        <f t="shared" si="1"/>
        <v>106.34718193549358</v>
      </c>
      <c r="M9" s="43">
        <v>774562</v>
      </c>
      <c r="N9" s="43">
        <v>754018</v>
      </c>
      <c r="O9" s="20">
        <f>M9/N9*100</f>
        <v>102.72460339143097</v>
      </c>
      <c r="P9" s="39">
        <f>M9/M5</f>
        <v>7.4896977759650513E-2</v>
      </c>
      <c r="Q9" s="47">
        <f t="shared" ref="Q9:Q38" si="6">M9/J9</f>
        <v>2.7401246665770462</v>
      </c>
      <c r="R9" s="23">
        <f t="shared" si="2"/>
        <v>28.656195372352371</v>
      </c>
      <c r="S9" s="42" t="s">
        <v>66</v>
      </c>
    </row>
    <row r="10" spans="1:19" x14ac:dyDescent="0.25">
      <c r="A10" s="41" t="s">
        <v>9</v>
      </c>
      <c r="B10" s="67">
        <v>80063</v>
      </c>
      <c r="C10" s="43">
        <v>79696</v>
      </c>
      <c r="D10" s="18">
        <f t="shared" si="5"/>
        <v>100.46049989961855</v>
      </c>
      <c r="E10" s="67">
        <v>210284</v>
      </c>
      <c r="F10" s="44">
        <v>203421</v>
      </c>
      <c r="G10" s="20">
        <f t="shared" si="0"/>
        <v>103.37379129981663</v>
      </c>
      <c r="H10" s="28">
        <v>0.151</v>
      </c>
      <c r="I10" s="48">
        <v>2.6854819999999999</v>
      </c>
      <c r="J10" s="49">
        <v>484394</v>
      </c>
      <c r="K10" s="46">
        <v>443239</v>
      </c>
      <c r="L10" s="18">
        <f t="shared" si="1"/>
        <v>109.28505839964444</v>
      </c>
      <c r="M10" s="37">
        <v>1053626</v>
      </c>
      <c r="N10" s="37">
        <v>962835</v>
      </c>
      <c r="O10" s="20">
        <f t="shared" si="4"/>
        <v>109.4295491958643</v>
      </c>
      <c r="P10" s="39">
        <v>0.1</v>
      </c>
      <c r="Q10" s="47">
        <f t="shared" si="6"/>
        <v>2.1751425492471004</v>
      </c>
      <c r="R10" s="23">
        <f t="shared" si="2"/>
        <v>19.958125558784616</v>
      </c>
      <c r="S10" s="42" t="s">
        <v>67</v>
      </c>
    </row>
    <row r="11" spans="1:19" x14ac:dyDescent="0.25">
      <c r="A11" s="41" t="s">
        <v>10</v>
      </c>
      <c r="B11" s="67">
        <v>28895</v>
      </c>
      <c r="C11" s="43">
        <v>28201</v>
      </c>
      <c r="D11" s="18">
        <f t="shared" si="5"/>
        <v>102.46090564164392</v>
      </c>
      <c r="E11" s="67">
        <v>116401</v>
      </c>
      <c r="F11" s="44">
        <v>114833</v>
      </c>
      <c r="G11" s="20">
        <f t="shared" si="0"/>
        <v>101.36546114792786</v>
      </c>
      <c r="H11" s="28">
        <v>8.09E-2</v>
      </c>
      <c r="I11" s="48">
        <v>4.0011785</v>
      </c>
      <c r="J11" s="45">
        <v>282250</v>
      </c>
      <c r="K11" s="44">
        <v>250673</v>
      </c>
      <c r="L11" s="18">
        <f t="shared" si="1"/>
        <v>112.59688917434268</v>
      </c>
      <c r="M11" s="43">
        <v>762135</v>
      </c>
      <c r="N11" s="43">
        <v>695935</v>
      </c>
      <c r="O11" s="20">
        <f t="shared" si="4"/>
        <v>109.51238262194028</v>
      </c>
      <c r="P11" s="39">
        <f>M11/M5</f>
        <v>7.3695337680974859E-2</v>
      </c>
      <c r="Q11" s="47">
        <f t="shared" si="6"/>
        <v>2.7002125775022146</v>
      </c>
      <c r="R11" s="23">
        <f t="shared" si="2"/>
        <v>15.273015935496993</v>
      </c>
      <c r="S11" s="42" t="s">
        <v>67</v>
      </c>
    </row>
    <row r="12" spans="1:19" ht="24.75" x14ac:dyDescent="0.25">
      <c r="A12" s="41" t="s">
        <v>11</v>
      </c>
      <c r="B12" s="67">
        <v>8735</v>
      </c>
      <c r="C12" s="43">
        <v>10997</v>
      </c>
      <c r="D12" s="18">
        <f t="shared" si="5"/>
        <v>79.4307538419569</v>
      </c>
      <c r="E12" s="67">
        <v>57129</v>
      </c>
      <c r="F12" s="44">
        <v>73089</v>
      </c>
      <c r="G12" s="20">
        <f t="shared" si="0"/>
        <v>78.163608750974831</v>
      </c>
      <c r="H12" s="28">
        <v>4.0399999999999998E-2</v>
      </c>
      <c r="I12" s="48">
        <v>6.5389730999999998</v>
      </c>
      <c r="J12" s="45">
        <v>44449</v>
      </c>
      <c r="K12" s="44">
        <v>56156</v>
      </c>
      <c r="L12" s="18">
        <f t="shared" si="1"/>
        <v>79.152717430016381</v>
      </c>
      <c r="M12" s="43">
        <v>224986</v>
      </c>
      <c r="N12" s="43">
        <v>318592</v>
      </c>
      <c r="O12" s="20">
        <f t="shared" si="4"/>
        <v>70.618847930895939</v>
      </c>
      <c r="P12" s="39">
        <f>M12/M5</f>
        <v>2.1755226099695997E-2</v>
      </c>
      <c r="Q12" s="47">
        <f t="shared" si="6"/>
        <v>5.0616661792166306</v>
      </c>
      <c r="R12" s="23">
        <f t="shared" si="2"/>
        <v>25.392246628679118</v>
      </c>
      <c r="S12" s="42" t="s">
        <v>66</v>
      </c>
    </row>
    <row r="13" spans="1:19" x14ac:dyDescent="0.25">
      <c r="A13" s="41" t="s">
        <v>12</v>
      </c>
      <c r="B13" s="67">
        <v>10559</v>
      </c>
      <c r="C13" s="43">
        <v>8869</v>
      </c>
      <c r="D13" s="18">
        <f t="shared" si="5"/>
        <v>119.05513586650129</v>
      </c>
      <c r="E13" s="67">
        <v>36982</v>
      </c>
      <c r="F13" s="44">
        <v>30985</v>
      </c>
      <c r="G13" s="20">
        <f t="shared" si="0"/>
        <v>119.35452638373407</v>
      </c>
      <c r="H13" s="28">
        <v>2.5899999999999999E-2</v>
      </c>
      <c r="I13" s="48">
        <v>3.5069322000000001</v>
      </c>
      <c r="J13" s="45">
        <v>84543</v>
      </c>
      <c r="K13" s="44">
        <v>74291</v>
      </c>
      <c r="L13" s="18">
        <f t="shared" si="1"/>
        <v>113.7997873228251</v>
      </c>
      <c r="M13" s="43">
        <v>213551</v>
      </c>
      <c r="N13" s="43">
        <v>191052</v>
      </c>
      <c r="O13" s="20">
        <f>M13/N13*100</f>
        <v>111.77637501831963</v>
      </c>
      <c r="P13" s="39">
        <f>M13/M6</f>
        <v>3.2285560552868929E-2</v>
      </c>
      <c r="Q13" s="47">
        <f t="shared" si="6"/>
        <v>2.5259453769087918</v>
      </c>
      <c r="R13" s="23">
        <f t="shared" si="2"/>
        <v>17.317643092282406</v>
      </c>
      <c r="S13" s="42" t="s">
        <v>66</v>
      </c>
    </row>
    <row r="14" spans="1:19" ht="24.75" x14ac:dyDescent="0.25">
      <c r="A14" s="41" t="s">
        <v>14</v>
      </c>
      <c r="B14" s="68">
        <v>7875</v>
      </c>
      <c r="C14" s="43">
        <v>6674</v>
      </c>
      <c r="D14" s="18">
        <f t="shared" ref="D14:D15" si="7">B14/C14*100</f>
        <v>117.99520527419838</v>
      </c>
      <c r="E14" s="67">
        <v>26957</v>
      </c>
      <c r="F14" s="44">
        <v>22423</v>
      </c>
      <c r="G14" s="20">
        <f t="shared" ref="G14:G15" si="8">E14/F14*100</f>
        <v>120.22030950363467</v>
      </c>
      <c r="H14" s="28">
        <v>1.8499999999999999E-2</v>
      </c>
      <c r="I14" s="48">
        <v>3.4218457999999998</v>
      </c>
      <c r="J14" s="45">
        <v>74270</v>
      </c>
      <c r="K14" s="44">
        <v>78461</v>
      </c>
      <c r="L14" s="18">
        <f t="shared" si="1"/>
        <v>94.658492754362044</v>
      </c>
      <c r="M14" s="43">
        <v>196316</v>
      </c>
      <c r="N14" s="43">
        <v>174105</v>
      </c>
      <c r="O14" s="20">
        <f t="shared" ref="O14:O15" si="9">M14/N14*100</f>
        <v>112.75724419172339</v>
      </c>
      <c r="P14" s="50">
        <f>M14/M5</f>
        <v>1.8982954348216865E-2</v>
      </c>
      <c r="Q14" s="47">
        <f t="shared" si="6"/>
        <v>2.6432745388447558</v>
      </c>
      <c r="R14" s="23">
        <f t="shared" si="2"/>
        <v>13.731432995782312</v>
      </c>
      <c r="S14" s="42" t="s">
        <v>66</v>
      </c>
    </row>
    <row r="15" spans="1:19" x14ac:dyDescent="0.25">
      <c r="A15" s="41" t="s">
        <v>15</v>
      </c>
      <c r="B15" s="67">
        <v>6372</v>
      </c>
      <c r="C15" s="43">
        <v>5765</v>
      </c>
      <c r="D15" s="18">
        <f t="shared" si="7"/>
        <v>110.52905464006939</v>
      </c>
      <c r="E15" s="67">
        <v>22807</v>
      </c>
      <c r="F15" s="44">
        <v>20158</v>
      </c>
      <c r="G15" s="20">
        <f t="shared" si="8"/>
        <v>113.14118464133347</v>
      </c>
      <c r="H15" s="28">
        <v>1.6199999999999999E-2</v>
      </c>
      <c r="I15" s="48">
        <v>3.5783706</v>
      </c>
      <c r="J15" s="45">
        <v>86911</v>
      </c>
      <c r="K15" s="44">
        <v>81595</v>
      </c>
      <c r="L15" s="18">
        <f t="shared" si="1"/>
        <v>106.51510509222379</v>
      </c>
      <c r="M15" s="43">
        <v>220614</v>
      </c>
      <c r="N15" s="43">
        <v>205635</v>
      </c>
      <c r="O15" s="20">
        <f t="shared" si="9"/>
        <v>107.28426581078124</v>
      </c>
      <c r="P15" s="50">
        <f>M15/M5</f>
        <v>2.1332471579379751E-2</v>
      </c>
      <c r="Q15" s="47">
        <f t="shared" si="6"/>
        <v>2.5383898470849489</v>
      </c>
      <c r="R15" s="23">
        <f t="shared" si="2"/>
        <v>10.337965858921011</v>
      </c>
      <c r="S15" s="51" t="s">
        <v>4</v>
      </c>
    </row>
    <row r="16" spans="1:19" x14ac:dyDescent="0.25">
      <c r="A16" s="41" t="s">
        <v>13</v>
      </c>
      <c r="B16" s="67">
        <v>5216</v>
      </c>
      <c r="C16" s="43">
        <v>5904</v>
      </c>
      <c r="D16" s="18">
        <f t="shared" si="5"/>
        <v>88.34688346883469</v>
      </c>
      <c r="E16" s="67">
        <v>22392</v>
      </c>
      <c r="F16" s="44">
        <v>26078</v>
      </c>
      <c r="G16" s="20">
        <f t="shared" si="0"/>
        <v>85.865480481632034</v>
      </c>
      <c r="H16" s="28">
        <v>1.5800000000000002E-2</v>
      </c>
      <c r="I16" s="48">
        <v>3.7113820999999998</v>
      </c>
      <c r="J16" s="45">
        <v>55925</v>
      </c>
      <c r="K16" s="44">
        <v>50752</v>
      </c>
      <c r="L16" s="18">
        <f t="shared" si="1"/>
        <v>110.19270176544767</v>
      </c>
      <c r="M16" s="43">
        <v>170796</v>
      </c>
      <c r="N16" s="43">
        <v>167896</v>
      </c>
      <c r="O16" s="20">
        <f t="shared" si="4"/>
        <v>101.72725973221519</v>
      </c>
      <c r="P16" s="50">
        <f>M16/M5</f>
        <v>1.6515274714531916E-2</v>
      </c>
      <c r="Q16" s="47">
        <f t="shared" si="6"/>
        <v>3.0540187751452841</v>
      </c>
      <c r="R16" s="23">
        <f t="shared" si="2"/>
        <v>13.110377292208247</v>
      </c>
      <c r="S16" s="42" t="s">
        <v>67</v>
      </c>
    </row>
    <row r="17" spans="1:19" x14ac:dyDescent="0.25">
      <c r="A17" s="41" t="s">
        <v>17</v>
      </c>
      <c r="B17" s="67">
        <v>5514</v>
      </c>
      <c r="C17" s="43">
        <v>4324</v>
      </c>
      <c r="D17" s="18">
        <f t="shared" ref="D17" si="10">B17/C17*100</f>
        <v>127.52081406105458</v>
      </c>
      <c r="E17" s="67">
        <v>20296</v>
      </c>
      <c r="F17" s="44">
        <v>16005</v>
      </c>
      <c r="G17" s="20">
        <f t="shared" ref="G17" si="11">E17/F17*100</f>
        <v>126.81037175882537</v>
      </c>
      <c r="H17" s="28">
        <v>1.3899999999999999E-2</v>
      </c>
      <c r="I17" s="48">
        <v>3.5950964999999999</v>
      </c>
      <c r="J17" s="45">
        <v>29116</v>
      </c>
      <c r="K17" s="44">
        <v>25297</v>
      </c>
      <c r="L17" s="18">
        <f t="shared" si="1"/>
        <v>115.09665177689055</v>
      </c>
      <c r="M17" s="43">
        <v>70772</v>
      </c>
      <c r="N17" s="43">
        <v>61984</v>
      </c>
      <c r="O17" s="20">
        <f t="shared" ref="O17" si="12">M17/N17*100</f>
        <v>114.1778523489933</v>
      </c>
      <c r="P17" s="50">
        <f>M17/M5</f>
        <v>6.8433629715968338E-3</v>
      </c>
      <c r="Q17" s="47">
        <f t="shared" si="6"/>
        <v>2.4306910289874981</v>
      </c>
      <c r="R17" s="23">
        <f t="shared" si="2"/>
        <v>28.678008251851018</v>
      </c>
      <c r="S17" s="42" t="s">
        <v>66</v>
      </c>
    </row>
    <row r="18" spans="1:19" x14ac:dyDescent="0.25">
      <c r="A18" s="41" t="s">
        <v>16</v>
      </c>
      <c r="B18" s="67">
        <v>6412</v>
      </c>
      <c r="C18" s="43">
        <v>6033</v>
      </c>
      <c r="D18" s="18">
        <f t="shared" si="5"/>
        <v>106.28211503397978</v>
      </c>
      <c r="E18" s="67">
        <v>18202</v>
      </c>
      <c r="F18" s="44">
        <v>16140</v>
      </c>
      <c r="G18" s="20">
        <f t="shared" si="0"/>
        <v>112.77571251548946</v>
      </c>
      <c r="H18" s="28">
        <v>1.29E-2</v>
      </c>
      <c r="I18" s="48">
        <v>2.8182390000000002</v>
      </c>
      <c r="J18" s="45">
        <v>43300</v>
      </c>
      <c r="K18" s="44">
        <v>37958</v>
      </c>
      <c r="L18" s="18">
        <f t="shared" si="1"/>
        <v>114.0734496021919</v>
      </c>
      <c r="M18" s="43">
        <v>91314</v>
      </c>
      <c r="N18" s="43">
        <v>81708</v>
      </c>
      <c r="O18" s="20">
        <f>M18/N18*100</f>
        <v>111.75649875165223</v>
      </c>
      <c r="P18" s="50">
        <f>M18/M5</f>
        <v>8.8296903632565597E-3</v>
      </c>
      <c r="Q18" s="47">
        <f t="shared" si="6"/>
        <v>2.1088683602771363</v>
      </c>
      <c r="R18" s="23">
        <f t="shared" si="2"/>
        <v>19.933416562630047</v>
      </c>
      <c r="S18" s="51" t="s">
        <v>4</v>
      </c>
    </row>
    <row r="19" spans="1:19" ht="24.75" x14ac:dyDescent="0.25">
      <c r="A19" s="41" t="s">
        <v>18</v>
      </c>
      <c r="B19" s="67">
        <v>5152</v>
      </c>
      <c r="C19" s="43">
        <v>4420</v>
      </c>
      <c r="D19" s="18">
        <f t="shared" si="5"/>
        <v>116.56108597285069</v>
      </c>
      <c r="E19" s="67">
        <v>17415</v>
      </c>
      <c r="F19" s="44">
        <v>15010</v>
      </c>
      <c r="G19" s="20">
        <f t="shared" si="0"/>
        <v>116.02265156562292</v>
      </c>
      <c r="H19" s="28">
        <v>1.21E-2</v>
      </c>
      <c r="I19" s="48">
        <v>3.3666399</v>
      </c>
      <c r="J19" s="45">
        <v>93937</v>
      </c>
      <c r="K19" s="44">
        <v>75545</v>
      </c>
      <c r="L19" s="18">
        <f t="shared" si="1"/>
        <v>124.34575418624661</v>
      </c>
      <c r="M19" s="43">
        <v>279755</v>
      </c>
      <c r="N19" s="43">
        <v>235839</v>
      </c>
      <c r="O19" s="20">
        <f>M19/N19*100</f>
        <v>118.62117800703022</v>
      </c>
      <c r="P19" s="50">
        <f>M19/M5</f>
        <v>2.7051164416987964E-2</v>
      </c>
      <c r="Q19" s="47">
        <f t="shared" si="6"/>
        <v>2.9781129906213737</v>
      </c>
      <c r="R19" s="23">
        <f t="shared" si="2"/>
        <v>6.2250898107272432</v>
      </c>
      <c r="S19" s="42" t="s">
        <v>67</v>
      </c>
    </row>
    <row r="20" spans="1:19" x14ac:dyDescent="0.25">
      <c r="A20" s="41" t="s">
        <v>19</v>
      </c>
      <c r="B20" s="67">
        <v>6847</v>
      </c>
      <c r="C20" s="43">
        <v>5891</v>
      </c>
      <c r="D20" s="18">
        <f t="shared" si="5"/>
        <v>116.22814462739773</v>
      </c>
      <c r="E20" s="67">
        <v>16971</v>
      </c>
      <c r="F20" s="44">
        <v>14711</v>
      </c>
      <c r="G20" s="20">
        <f t="shared" si="0"/>
        <v>115.36265379647884</v>
      </c>
      <c r="H20" s="28">
        <v>1.167E-2</v>
      </c>
      <c r="I20" s="48">
        <v>2.4484325</v>
      </c>
      <c r="J20" s="45">
        <v>83454</v>
      </c>
      <c r="K20" s="44">
        <v>75112</v>
      </c>
      <c r="L20" s="18">
        <f t="shared" si="1"/>
        <v>111.1060815848333</v>
      </c>
      <c r="M20" s="43">
        <v>175776</v>
      </c>
      <c r="N20" s="43">
        <v>160074</v>
      </c>
      <c r="O20" s="20">
        <f t="shared" si="4"/>
        <v>109.80921323887702</v>
      </c>
      <c r="P20" s="50">
        <f>M20/M5</f>
        <v>1.6996820348377961E-2</v>
      </c>
      <c r="Q20" s="47">
        <f t="shared" si="6"/>
        <v>2.1062621324322381</v>
      </c>
      <c r="R20" s="23">
        <f t="shared" si="2"/>
        <v>9.6549016930639002</v>
      </c>
      <c r="S20" s="42" t="s">
        <v>66</v>
      </c>
    </row>
    <row r="21" spans="1:19" x14ac:dyDescent="0.25">
      <c r="A21" s="41" t="s">
        <v>21</v>
      </c>
      <c r="B21" s="67">
        <v>4143</v>
      </c>
      <c r="C21" s="43">
        <v>3536</v>
      </c>
      <c r="D21" s="18">
        <f t="shared" ref="D21" si="13">B21/C21*100</f>
        <v>117.16628959276019</v>
      </c>
      <c r="E21" s="67">
        <v>15366</v>
      </c>
      <c r="F21" s="44">
        <v>12028</v>
      </c>
      <c r="G21" s="20">
        <f t="shared" ref="G21" si="14">E21/F21*100</f>
        <v>127.75191220485533</v>
      </c>
      <c r="H21" s="28">
        <v>1.059E-2</v>
      </c>
      <c r="I21" s="48">
        <v>4.2709000000000001</v>
      </c>
      <c r="J21" s="45">
        <v>63009</v>
      </c>
      <c r="K21" s="44">
        <v>55675</v>
      </c>
      <c r="L21" s="18">
        <f t="shared" si="1"/>
        <v>113.17287831162999</v>
      </c>
      <c r="M21" s="43">
        <v>140146</v>
      </c>
      <c r="N21" s="43">
        <v>122843</v>
      </c>
      <c r="O21" s="20">
        <f t="shared" ref="O21" si="15">M21/N21*100</f>
        <v>114.08545867489397</v>
      </c>
      <c r="P21" s="50">
        <f>M21/M5</f>
        <v>1.3551545060439296E-2</v>
      </c>
      <c r="Q21" s="47">
        <f t="shared" si="6"/>
        <v>2.224221936548747</v>
      </c>
      <c r="R21" s="23">
        <f t="shared" si="2"/>
        <v>10.96428010788749</v>
      </c>
      <c r="S21" s="42" t="s">
        <v>66</v>
      </c>
    </row>
    <row r="22" spans="1:19" x14ac:dyDescent="0.25">
      <c r="A22" s="41" t="s">
        <v>20</v>
      </c>
      <c r="B22" s="67">
        <v>2741</v>
      </c>
      <c r="C22" s="43">
        <v>2506</v>
      </c>
      <c r="D22" s="18">
        <f t="shared" si="5"/>
        <v>109.37749401436551</v>
      </c>
      <c r="E22" s="67">
        <v>12979</v>
      </c>
      <c r="F22" s="44">
        <v>12592</v>
      </c>
      <c r="G22" s="20">
        <f t="shared" si="0"/>
        <v>103.07337992376111</v>
      </c>
      <c r="H22" s="28">
        <v>9.1599999999999997E-3</v>
      </c>
      <c r="I22" s="48">
        <v>4.7361940000000002</v>
      </c>
      <c r="J22" s="45">
        <v>22839</v>
      </c>
      <c r="K22" s="44">
        <v>22138</v>
      </c>
      <c r="L22" s="18">
        <f t="shared" si="1"/>
        <v>103.16650103893757</v>
      </c>
      <c r="M22" s="43">
        <v>66418</v>
      </c>
      <c r="N22" s="43">
        <v>68805</v>
      </c>
      <c r="O22" s="20">
        <f t="shared" si="4"/>
        <v>96.530775379696237</v>
      </c>
      <c r="P22" s="50">
        <f>M22/M5</f>
        <v>6.4223489776679826E-3</v>
      </c>
      <c r="Q22" s="47">
        <f t="shared" si="6"/>
        <v>2.908095801042077</v>
      </c>
      <c r="R22" s="23">
        <f t="shared" si="2"/>
        <v>19.541389382396339</v>
      </c>
      <c r="S22" s="42" t="s">
        <v>66</v>
      </c>
    </row>
    <row r="23" spans="1:19" ht="36.75" x14ac:dyDescent="0.25">
      <c r="A23" s="41" t="s">
        <v>23</v>
      </c>
      <c r="B23" s="67">
        <v>5871</v>
      </c>
      <c r="C23" s="43">
        <v>4797</v>
      </c>
      <c r="D23" s="18">
        <f t="shared" ref="D23" si="16">B23/C23*100</f>
        <v>122.38899312070043</v>
      </c>
      <c r="E23" s="67">
        <v>10096</v>
      </c>
      <c r="F23" s="44">
        <v>8377</v>
      </c>
      <c r="G23" s="20">
        <f t="shared" ref="G23" si="17">E23/F23*100</f>
        <v>120.52047272293183</v>
      </c>
      <c r="H23" s="28">
        <v>7.2399999999999999E-3</v>
      </c>
      <c r="I23" s="48">
        <v>1.7191088000000001</v>
      </c>
      <c r="J23" s="45">
        <v>70385</v>
      </c>
      <c r="K23" s="44">
        <v>63596</v>
      </c>
      <c r="L23" s="18">
        <f t="shared" si="1"/>
        <v>110.67519969809423</v>
      </c>
      <c r="M23" s="43">
        <v>138436</v>
      </c>
      <c r="N23" s="43">
        <v>122240</v>
      </c>
      <c r="O23" s="20">
        <f>M23/N23*100</f>
        <v>113.24934554973822</v>
      </c>
      <c r="P23" s="50">
        <f>M23/M5</f>
        <v>1.3386195053636737E-2</v>
      </c>
      <c r="Q23" s="47">
        <f t="shared" si="6"/>
        <v>1.9668395254670739</v>
      </c>
      <c r="R23" s="23">
        <f t="shared" si="2"/>
        <v>7.292900690571817</v>
      </c>
      <c r="S23" s="51" t="s">
        <v>4</v>
      </c>
    </row>
    <row r="24" spans="1:19" ht="24.75" x14ac:dyDescent="0.25">
      <c r="A24" s="41" t="s">
        <v>22</v>
      </c>
      <c r="B24" s="67">
        <v>2777</v>
      </c>
      <c r="C24" s="43">
        <v>2970</v>
      </c>
      <c r="D24" s="18">
        <f t="shared" si="5"/>
        <v>93.501683501683502</v>
      </c>
      <c r="E24" s="67">
        <v>9494</v>
      </c>
      <c r="F24" s="44">
        <v>10827</v>
      </c>
      <c r="G24" s="20">
        <f t="shared" si="0"/>
        <v>87.688186940057264</v>
      </c>
      <c r="H24" s="28">
        <v>6.3099999999999996E-3</v>
      </c>
      <c r="I24" s="48">
        <v>3.2818011</v>
      </c>
      <c r="J24" s="45">
        <v>84923</v>
      </c>
      <c r="K24" s="44">
        <v>78147</v>
      </c>
      <c r="L24" s="18">
        <f t="shared" si="1"/>
        <v>108.670838291937</v>
      </c>
      <c r="M24" s="43">
        <v>302952</v>
      </c>
      <c r="N24" s="43">
        <v>290829</v>
      </c>
      <c r="O24" s="20">
        <f>M24/N24*100</f>
        <v>104.16842887057342</v>
      </c>
      <c r="P24" s="50">
        <f>M24/M5</f>
        <v>2.9294219450788504E-2</v>
      </c>
      <c r="Q24" s="47">
        <f t="shared" si="6"/>
        <v>3.5673727965333302</v>
      </c>
      <c r="R24" s="23">
        <f t="shared" si="2"/>
        <v>3.1338297816155691</v>
      </c>
      <c r="S24" s="42" t="s">
        <v>67</v>
      </c>
    </row>
    <row r="25" spans="1:19" ht="36.75" x14ac:dyDescent="0.25">
      <c r="A25" s="41" t="s">
        <v>24</v>
      </c>
      <c r="B25" s="67">
        <v>3797</v>
      </c>
      <c r="C25" s="43">
        <v>3124</v>
      </c>
      <c r="D25" s="18">
        <f t="shared" si="5"/>
        <v>121.54289372599231</v>
      </c>
      <c r="E25" s="67">
        <v>9063</v>
      </c>
      <c r="F25" s="44">
        <v>7644</v>
      </c>
      <c r="G25" s="20">
        <f t="shared" si="0"/>
        <v>118.56357927786499</v>
      </c>
      <c r="H25" s="28">
        <v>6.3200000000000001E-3</v>
      </c>
      <c r="I25" s="48">
        <v>2.3756441000000001</v>
      </c>
      <c r="J25" s="45">
        <v>74334</v>
      </c>
      <c r="K25" s="44">
        <v>65158</v>
      </c>
      <c r="L25" s="18">
        <f t="shared" si="1"/>
        <v>114.08269130421438</v>
      </c>
      <c r="M25" s="43">
        <v>165198</v>
      </c>
      <c r="N25" s="43">
        <v>145625</v>
      </c>
      <c r="O25" s="20">
        <f t="shared" ref="O25:O34" si="18">M25/N25*100</f>
        <v>113.44068669527898</v>
      </c>
      <c r="P25" s="50">
        <f>M25/M5</f>
        <v>1.5973971008051965E-2</v>
      </c>
      <c r="Q25" s="47">
        <f t="shared" si="6"/>
        <v>2.2223746872225361</v>
      </c>
      <c r="R25" s="23">
        <f t="shared" si="2"/>
        <v>5.4861439000472165</v>
      </c>
      <c r="S25" s="42" t="s">
        <v>66</v>
      </c>
    </row>
    <row r="26" spans="1:19" x14ac:dyDescent="0.25">
      <c r="A26" s="41" t="s">
        <v>25</v>
      </c>
      <c r="B26" s="67">
        <v>3828</v>
      </c>
      <c r="C26" s="43">
        <v>3127</v>
      </c>
      <c r="D26" s="18">
        <f t="shared" si="5"/>
        <v>122.41765270227054</v>
      </c>
      <c r="E26" s="67">
        <v>7668</v>
      </c>
      <c r="F26" s="44">
        <v>6423</v>
      </c>
      <c r="G26" s="20">
        <f t="shared" si="0"/>
        <v>119.38346567024756</v>
      </c>
      <c r="H26" s="52">
        <v>5.4770000000000001E-3</v>
      </c>
      <c r="I26" s="48">
        <v>2.0015835000000002</v>
      </c>
      <c r="J26" s="45">
        <v>136488</v>
      </c>
      <c r="K26" s="44">
        <v>120260</v>
      </c>
      <c r="L26" s="18">
        <f t="shared" si="1"/>
        <v>113.49409612506236</v>
      </c>
      <c r="M26" s="43">
        <v>319585</v>
      </c>
      <c r="N26" s="43">
        <v>284087</v>
      </c>
      <c r="O26" s="20">
        <f t="shared" si="18"/>
        <v>112.49546793763882</v>
      </c>
      <c r="P26" s="50">
        <f>M26/M5</f>
        <v>3.0902562528652207E-2</v>
      </c>
      <c r="Q26" s="47">
        <f t="shared" si="6"/>
        <v>2.3414878963718424</v>
      </c>
      <c r="R26" s="23">
        <f t="shared" si="2"/>
        <v>2.3993616721685935</v>
      </c>
      <c r="S26" s="51" t="s">
        <v>4</v>
      </c>
    </row>
    <row r="27" spans="1:19" x14ac:dyDescent="0.25">
      <c r="A27" s="41" t="s">
        <v>26</v>
      </c>
      <c r="B27" s="67">
        <v>2305</v>
      </c>
      <c r="C27" s="43">
        <v>1608</v>
      </c>
      <c r="D27" s="18">
        <f t="shared" si="5"/>
        <v>143.34577114427859</v>
      </c>
      <c r="E27" s="67">
        <v>6999</v>
      </c>
      <c r="F27" s="44">
        <v>5718</v>
      </c>
      <c r="G27" s="20">
        <f t="shared" si="0"/>
        <v>122.40293809024135</v>
      </c>
      <c r="H27" s="52">
        <v>4.8479999999999999E-3</v>
      </c>
      <c r="I27" s="48">
        <v>3.0116643999999999</v>
      </c>
      <c r="J27" s="45">
        <v>19566</v>
      </c>
      <c r="K27" s="44">
        <v>16857</v>
      </c>
      <c r="L27" s="18">
        <f t="shared" si="1"/>
        <v>116.07047517351843</v>
      </c>
      <c r="M27" s="43">
        <v>45172</v>
      </c>
      <c r="N27" s="43">
        <v>40801</v>
      </c>
      <c r="O27" s="20">
        <f t="shared" si="18"/>
        <v>110.71297272125685</v>
      </c>
      <c r="P27" s="53">
        <f>M27/M5</f>
        <v>4.3679476650790167E-3</v>
      </c>
      <c r="Q27" s="47">
        <f t="shared" si="6"/>
        <v>2.3086987631605846</v>
      </c>
      <c r="R27" s="23">
        <f t="shared" si="2"/>
        <v>15.494111396440271</v>
      </c>
      <c r="S27" s="42" t="s">
        <v>66</v>
      </c>
    </row>
    <row r="28" spans="1:19" x14ac:dyDescent="0.25">
      <c r="A28" s="41" t="s">
        <v>29</v>
      </c>
      <c r="B28" s="67">
        <v>1512</v>
      </c>
      <c r="C28" s="43">
        <v>1417</v>
      </c>
      <c r="D28" s="18">
        <f t="shared" ref="D28:D29" si="19">B28/C28*100</f>
        <v>106.7043048694425</v>
      </c>
      <c r="E28" s="67">
        <v>5001</v>
      </c>
      <c r="F28" s="44">
        <v>4780</v>
      </c>
      <c r="G28" s="20">
        <f>E28/F28*100</f>
        <v>104.62343096234309</v>
      </c>
      <c r="H28" s="52">
        <v>3.5239999999999998E-3</v>
      </c>
      <c r="I28" s="48">
        <v>3.3010825000000001</v>
      </c>
      <c r="J28" s="45">
        <v>31026</v>
      </c>
      <c r="K28" s="44">
        <v>25730</v>
      </c>
      <c r="L28" s="18">
        <f t="shared" si="1"/>
        <v>120.5829770695686</v>
      </c>
      <c r="M28" s="43">
        <v>63000</v>
      </c>
      <c r="N28" s="43">
        <v>51831</v>
      </c>
      <c r="O28" s="20">
        <f t="shared" ref="O28:O29" si="20">M28/N28*100</f>
        <v>121.54888001389131</v>
      </c>
      <c r="P28" s="50">
        <f>M28/M5</f>
        <v>6.0918423558836898E-3</v>
      </c>
      <c r="Q28" s="47">
        <f t="shared" si="6"/>
        <v>2.0305550183716883</v>
      </c>
      <c r="R28" s="23">
        <f t="shared" si="2"/>
        <v>7.9380952380952383</v>
      </c>
      <c r="S28" s="42" t="s">
        <v>67</v>
      </c>
    </row>
    <row r="29" spans="1:19" ht="36.75" x14ac:dyDescent="0.25">
      <c r="A29" s="41" t="s">
        <v>28</v>
      </c>
      <c r="B29" s="67">
        <v>1527</v>
      </c>
      <c r="C29" s="43">
        <v>1441</v>
      </c>
      <c r="D29" s="18">
        <f t="shared" si="19"/>
        <v>105.96807772380292</v>
      </c>
      <c r="E29" s="67">
        <v>4676</v>
      </c>
      <c r="F29" s="44">
        <v>4785</v>
      </c>
      <c r="G29" s="20">
        <v>96.906999999999996</v>
      </c>
      <c r="H29" s="52">
        <v>3.349E-3</v>
      </c>
      <c r="I29" s="48">
        <v>3.0872169999999999</v>
      </c>
      <c r="J29" s="45">
        <v>36726</v>
      </c>
      <c r="K29" s="44">
        <v>37799</v>
      </c>
      <c r="L29" s="18">
        <f t="shared" si="1"/>
        <v>97.16130056350697</v>
      </c>
      <c r="M29" s="43">
        <v>82245</v>
      </c>
      <c r="N29" s="43">
        <v>85349</v>
      </c>
      <c r="O29" s="20">
        <f t="shared" si="20"/>
        <v>96.363167699680147</v>
      </c>
      <c r="P29" s="50">
        <f>M29/M5</f>
        <v>7.9527551517405409E-3</v>
      </c>
      <c r="Q29" s="47">
        <f t="shared" si="6"/>
        <v>2.2394216631269401</v>
      </c>
      <c r="R29" s="23">
        <f t="shared" si="2"/>
        <v>5.6854520031612861</v>
      </c>
      <c r="S29" s="51" t="s">
        <v>4</v>
      </c>
    </row>
    <row r="30" spans="1:19" x14ac:dyDescent="0.25">
      <c r="A30" s="41" t="s">
        <v>27</v>
      </c>
      <c r="B30" s="67">
        <v>1412</v>
      </c>
      <c r="C30" s="43">
        <v>1726</v>
      </c>
      <c r="D30" s="18">
        <f t="shared" si="5"/>
        <v>81.807647740440331</v>
      </c>
      <c r="E30" s="67">
        <v>4331</v>
      </c>
      <c r="F30" s="44">
        <v>5652</v>
      </c>
      <c r="G30" s="20">
        <f t="shared" si="0"/>
        <v>76.6277423920736</v>
      </c>
      <c r="H30" s="52">
        <v>3.0500000000000002E-3</v>
      </c>
      <c r="I30" s="48">
        <v>3.0735079999999999</v>
      </c>
      <c r="J30" s="45">
        <v>15668</v>
      </c>
      <c r="K30" s="44">
        <v>14277</v>
      </c>
      <c r="L30" s="18">
        <f t="shared" si="1"/>
        <v>109.74294319534917</v>
      </c>
      <c r="M30" s="43">
        <v>41228</v>
      </c>
      <c r="N30" s="43">
        <v>37595</v>
      </c>
      <c r="O30" s="20">
        <f>M30/N30*100</f>
        <v>109.6635190849847</v>
      </c>
      <c r="P30" s="50">
        <f>M30/M5</f>
        <v>3.9865789944186153E-3</v>
      </c>
      <c r="Q30" s="47">
        <f t="shared" si="6"/>
        <v>2.6313505233597141</v>
      </c>
      <c r="R30" s="23">
        <f t="shared" si="2"/>
        <v>10.50499660424954</v>
      </c>
      <c r="S30" s="42" t="s">
        <v>67</v>
      </c>
    </row>
    <row r="31" spans="1:19" ht="36.75" x14ac:dyDescent="0.25">
      <c r="A31" s="41" t="s">
        <v>31</v>
      </c>
      <c r="B31" s="67">
        <v>1205</v>
      </c>
      <c r="C31" s="43">
        <v>1125</v>
      </c>
      <c r="D31" s="18">
        <f t="shared" ref="D31" si="21">B31/C31*100</f>
        <v>107.11111111111111</v>
      </c>
      <c r="E31" s="67">
        <v>4121</v>
      </c>
      <c r="F31" s="44">
        <v>3646</v>
      </c>
      <c r="G31" s="20">
        <f>E31/F31*100</f>
        <v>113.02797586396049</v>
      </c>
      <c r="H31" s="52">
        <v>2.9599000000000001E-3</v>
      </c>
      <c r="I31" s="48">
        <v>3.415</v>
      </c>
      <c r="J31" s="45">
        <v>19086</v>
      </c>
      <c r="K31" s="44">
        <v>18038</v>
      </c>
      <c r="L31" s="18">
        <f t="shared" si="1"/>
        <v>105.80995675795543</v>
      </c>
      <c r="M31" s="43">
        <v>49761</v>
      </c>
      <c r="N31" s="43">
        <v>49294</v>
      </c>
      <c r="O31" s="20">
        <f>M31/N31*100</f>
        <v>100.94737696271352</v>
      </c>
      <c r="P31" s="50">
        <f>M31/M5</f>
        <v>4.8116851979544172E-3</v>
      </c>
      <c r="Q31" s="47">
        <f t="shared" si="6"/>
        <v>2.6071989940270357</v>
      </c>
      <c r="R31" s="23">
        <f t="shared" si="2"/>
        <v>8.2815859809891279</v>
      </c>
      <c r="S31" s="42" t="s">
        <v>66</v>
      </c>
    </row>
    <row r="32" spans="1:19" x14ac:dyDescent="0.25">
      <c r="A32" s="41" t="s">
        <v>30</v>
      </c>
      <c r="B32" s="67">
        <v>2135</v>
      </c>
      <c r="C32" s="43">
        <v>2066</v>
      </c>
      <c r="D32" s="18">
        <f t="shared" si="5"/>
        <v>103.33978702807359</v>
      </c>
      <c r="E32" s="67">
        <v>3921</v>
      </c>
      <c r="F32" s="44">
        <v>4069</v>
      </c>
      <c r="G32" s="20">
        <f>E32/F32*100</f>
        <v>96.362742688621282</v>
      </c>
      <c r="H32" s="52">
        <v>2.7070000000000002E-3</v>
      </c>
      <c r="I32" s="48">
        <v>1.8203011</v>
      </c>
      <c r="J32" s="45">
        <v>37535</v>
      </c>
      <c r="K32" s="44">
        <v>31072</v>
      </c>
      <c r="L32" s="18">
        <f t="shared" si="1"/>
        <v>120.8000772399588</v>
      </c>
      <c r="M32" s="43">
        <v>78611</v>
      </c>
      <c r="N32" s="43">
        <v>65577</v>
      </c>
      <c r="O32" s="20">
        <f t="shared" si="18"/>
        <v>119.87587111334767</v>
      </c>
      <c r="P32" s="50">
        <f>M32/M5</f>
        <v>7.601362213307504E-3</v>
      </c>
      <c r="Q32" s="47">
        <f t="shared" si="6"/>
        <v>2.0943386172905289</v>
      </c>
      <c r="R32" s="23">
        <f t="shared" si="2"/>
        <v>4.9878515729350852</v>
      </c>
      <c r="S32" s="42" t="s">
        <v>67</v>
      </c>
    </row>
    <row r="33" spans="1:19" x14ac:dyDescent="0.25">
      <c r="A33" s="41" t="s">
        <v>34</v>
      </c>
      <c r="B33" s="67">
        <v>1590</v>
      </c>
      <c r="C33" s="43">
        <v>1289</v>
      </c>
      <c r="D33" s="18">
        <f t="shared" ref="D33:D35" si="22">B33/C33*100</f>
        <v>123.35143522110164</v>
      </c>
      <c r="E33" s="67">
        <v>3644</v>
      </c>
      <c r="F33" s="44">
        <v>2897</v>
      </c>
      <c r="G33" s="20">
        <f t="shared" ref="G33:G34" si="23">E33/F33*100</f>
        <v>125.7852951328961</v>
      </c>
      <c r="H33" s="52">
        <v>2.5316000000000002E-3</v>
      </c>
      <c r="I33" s="48">
        <v>2.281901</v>
      </c>
      <c r="J33" s="45">
        <v>54702</v>
      </c>
      <c r="K33" s="44">
        <v>41080</v>
      </c>
      <c r="L33" s="18">
        <f t="shared" si="1"/>
        <v>133.15968841285297</v>
      </c>
      <c r="M33" s="43">
        <v>184359</v>
      </c>
      <c r="N33" s="43">
        <v>138683</v>
      </c>
      <c r="O33" s="20">
        <f t="shared" si="18"/>
        <v>132.93554364990663</v>
      </c>
      <c r="P33" s="50">
        <f>M33/M5</f>
        <v>1.7826761347434304E-2</v>
      </c>
      <c r="Q33" s="47">
        <f t="shared" si="6"/>
        <v>3.3702424042996602</v>
      </c>
      <c r="R33" s="23">
        <f t="shared" si="2"/>
        <v>1.9765783064564248</v>
      </c>
      <c r="S33" s="51" t="s">
        <v>4</v>
      </c>
    </row>
    <row r="34" spans="1:19" x14ac:dyDescent="0.25">
      <c r="A34" s="41" t="s">
        <v>33</v>
      </c>
      <c r="B34" s="67">
        <v>1025</v>
      </c>
      <c r="C34" s="43">
        <v>1008</v>
      </c>
      <c r="D34" s="18">
        <f t="shared" si="22"/>
        <v>101.68650793650794</v>
      </c>
      <c r="E34" s="67">
        <v>3600</v>
      </c>
      <c r="F34" s="44">
        <v>3254</v>
      </c>
      <c r="G34" s="20">
        <f t="shared" si="23"/>
        <v>110.63306699446835</v>
      </c>
      <c r="H34" s="52">
        <v>2.5785999999999999E-3</v>
      </c>
      <c r="I34" s="48">
        <v>3.5137795000000001</v>
      </c>
      <c r="J34" s="45">
        <v>9568</v>
      </c>
      <c r="K34" s="44">
        <v>7366</v>
      </c>
      <c r="L34" s="18">
        <f t="shared" si="1"/>
        <v>129.89410806407818</v>
      </c>
      <c r="M34" s="43">
        <v>24248</v>
      </c>
      <c r="N34" s="43">
        <v>17946</v>
      </c>
      <c r="O34" s="20">
        <f t="shared" si="18"/>
        <v>135.11646049258889</v>
      </c>
      <c r="P34" s="50">
        <f>M34/M5</f>
        <v>2.3446824356423445E-3</v>
      </c>
      <c r="Q34" s="47">
        <f t="shared" si="6"/>
        <v>2.5342809364548495</v>
      </c>
      <c r="R34" s="23">
        <f t="shared" si="2"/>
        <v>14.846585285384361</v>
      </c>
      <c r="S34" s="42" t="s">
        <v>67</v>
      </c>
    </row>
    <row r="35" spans="1:19" ht="36.75" x14ac:dyDescent="0.25">
      <c r="A35" s="41" t="s">
        <v>38</v>
      </c>
      <c r="B35" s="67">
        <v>2566</v>
      </c>
      <c r="C35" s="43">
        <v>1313</v>
      </c>
      <c r="D35" s="18">
        <f t="shared" si="22"/>
        <v>195.43031226199543</v>
      </c>
      <c r="E35" s="67">
        <v>3364</v>
      </c>
      <c r="F35" s="54">
        <v>1796</v>
      </c>
      <c r="G35" s="20">
        <f>E35/F35*100</f>
        <v>187.30512249443208</v>
      </c>
      <c r="H35" s="52">
        <v>2.3900000000000002E-3</v>
      </c>
      <c r="I35" s="48">
        <v>1.3053254000000001</v>
      </c>
      <c r="J35" s="44">
        <v>37796</v>
      </c>
      <c r="K35" s="54">
        <v>24113</v>
      </c>
      <c r="L35" s="55">
        <f t="shared" si="1"/>
        <v>156.74532409903372</v>
      </c>
      <c r="M35" s="43">
        <v>54640</v>
      </c>
      <c r="N35" s="43">
        <v>36502</v>
      </c>
      <c r="O35" s="55">
        <f>M35/N35*100</f>
        <v>149.6904279217577</v>
      </c>
      <c r="P35" s="50">
        <f>M35/M5</f>
        <v>5.2834645448489653E-3</v>
      </c>
      <c r="Q35" s="78">
        <f t="shared" si="6"/>
        <v>1.4456556249338555</v>
      </c>
      <c r="R35" s="79">
        <f t="shared" si="2"/>
        <v>6.1566617862371888</v>
      </c>
      <c r="S35" s="42" t="s">
        <v>66</v>
      </c>
    </row>
    <row r="36" spans="1:19" x14ac:dyDescent="0.25">
      <c r="A36" s="41" t="s">
        <v>32</v>
      </c>
      <c r="B36" s="67">
        <v>858</v>
      </c>
      <c r="C36" s="43">
        <v>975</v>
      </c>
      <c r="D36" s="18">
        <f t="shared" si="5"/>
        <v>88</v>
      </c>
      <c r="E36" s="67">
        <v>3088</v>
      </c>
      <c r="F36" s="44">
        <v>3769</v>
      </c>
      <c r="G36" s="20">
        <f>E36/F36*100</f>
        <v>81.931546829397718</v>
      </c>
      <c r="H36" s="52">
        <v>2.1134000000000001E-3</v>
      </c>
      <c r="I36" s="48">
        <v>3.5726494999999998</v>
      </c>
      <c r="J36" s="45">
        <v>14898</v>
      </c>
      <c r="K36" s="44">
        <v>14708</v>
      </c>
      <c r="L36" s="18">
        <f t="shared" si="1"/>
        <v>101.29181397878706</v>
      </c>
      <c r="M36" s="43">
        <v>45233</v>
      </c>
      <c r="N36" s="43">
        <v>44258</v>
      </c>
      <c r="O36" s="20">
        <f t="shared" ref="O36:O38" si="24">M36/N36*100</f>
        <v>102.20299154955038</v>
      </c>
      <c r="P36" s="50">
        <f>M36/M5</f>
        <v>4.3738461156140789E-3</v>
      </c>
      <c r="Q36" s="47">
        <f t="shared" si="6"/>
        <v>3.0361793529332797</v>
      </c>
      <c r="R36" s="23">
        <f t="shared" si="2"/>
        <v>6.8268741847766021</v>
      </c>
      <c r="S36" s="42" t="s">
        <v>67</v>
      </c>
    </row>
    <row r="37" spans="1:19" x14ac:dyDescent="0.25">
      <c r="A37" s="41" t="s">
        <v>35</v>
      </c>
      <c r="B37" s="67">
        <v>972</v>
      </c>
      <c r="C37" s="43">
        <v>1016</v>
      </c>
      <c r="D37" s="18">
        <f t="shared" si="5"/>
        <v>95.669291338582667</v>
      </c>
      <c r="E37" s="67">
        <v>2213</v>
      </c>
      <c r="F37" s="44">
        <v>2186</v>
      </c>
      <c r="G37" s="20">
        <f t="shared" ref="G37:G38" si="25">E37/F37*100</f>
        <v>101.23513266239708</v>
      </c>
      <c r="H37" s="52">
        <v>1.5688E-3</v>
      </c>
      <c r="I37" s="48">
        <v>2.2887249000000001</v>
      </c>
      <c r="J37" s="45">
        <v>15453</v>
      </c>
      <c r="K37" s="44">
        <v>13260</v>
      </c>
      <c r="L37" s="18">
        <f t="shared" si="1"/>
        <v>116.53846153846155</v>
      </c>
      <c r="M37" s="43">
        <v>32850</v>
      </c>
      <c r="N37" s="43">
        <v>28432</v>
      </c>
      <c r="O37" s="20">
        <f>M37/N37*100</f>
        <v>115.53882948790095</v>
      </c>
      <c r="P37" s="50">
        <f>M37/M5</f>
        <v>3.1764606569964953E-3</v>
      </c>
      <c r="Q37" s="47">
        <f t="shared" si="6"/>
        <v>2.1258008153756554</v>
      </c>
      <c r="R37" s="23">
        <f t="shared" si="2"/>
        <v>6.7366818873668191</v>
      </c>
      <c r="S37" s="42" t="s">
        <v>67</v>
      </c>
    </row>
    <row r="38" spans="1:19" ht="15.75" thickBot="1" x14ac:dyDescent="0.3">
      <c r="A38" s="89" t="s">
        <v>36</v>
      </c>
      <c r="B38" s="80">
        <v>1034</v>
      </c>
      <c r="C38" s="56">
        <v>833</v>
      </c>
      <c r="D38" s="81">
        <f t="shared" si="5"/>
        <v>124.12965186074429</v>
      </c>
      <c r="E38" s="82">
        <v>2031</v>
      </c>
      <c r="F38" s="83">
        <v>1895</v>
      </c>
      <c r="G38" s="84">
        <f t="shared" si="25"/>
        <v>107.17678100263852</v>
      </c>
      <c r="H38" s="85">
        <v>1.3875000000000001E-3</v>
      </c>
      <c r="I38" s="86">
        <v>1.9229229000000001</v>
      </c>
      <c r="J38" s="87">
        <v>27322</v>
      </c>
      <c r="K38" s="83">
        <v>23441</v>
      </c>
      <c r="L38" s="81">
        <f t="shared" si="1"/>
        <v>116.55646090183866</v>
      </c>
      <c r="M38" s="56">
        <v>51713</v>
      </c>
      <c r="N38" s="56">
        <v>43739</v>
      </c>
      <c r="O38" s="84">
        <f t="shared" si="24"/>
        <v>118.23086947575389</v>
      </c>
      <c r="P38" s="90">
        <f>M38/M5</f>
        <v>5.0004356150764005E-3</v>
      </c>
      <c r="Q38" s="91">
        <f t="shared" si="6"/>
        <v>1.8927238123124221</v>
      </c>
      <c r="R38" s="23">
        <f t="shared" si="2"/>
        <v>3.9274457099762148</v>
      </c>
      <c r="S38" s="51" t="s">
        <v>4</v>
      </c>
    </row>
    <row r="39" spans="1:19" ht="15.75" thickBot="1" x14ac:dyDescent="0.3">
      <c r="A39" s="103" t="s">
        <v>0</v>
      </c>
      <c r="B39" s="99" t="s">
        <v>37</v>
      </c>
      <c r="C39" s="100"/>
      <c r="D39" s="100"/>
      <c r="E39" s="100"/>
      <c r="F39" s="100"/>
      <c r="G39" s="100"/>
      <c r="H39" s="100"/>
      <c r="I39" s="101"/>
      <c r="J39" s="99" t="s">
        <v>2</v>
      </c>
      <c r="K39" s="100"/>
      <c r="L39" s="100"/>
      <c r="M39" s="100"/>
      <c r="N39" s="100"/>
      <c r="O39" s="100"/>
      <c r="P39" s="100"/>
      <c r="Q39" s="101"/>
      <c r="R39" s="97" t="s">
        <v>71</v>
      </c>
      <c r="S39" s="7"/>
    </row>
    <row r="40" spans="1:19" ht="37.5" thickBot="1" x14ac:dyDescent="0.3">
      <c r="A40" s="105"/>
      <c r="B40" s="8" t="s">
        <v>64</v>
      </c>
      <c r="C40" s="9" t="s">
        <v>3</v>
      </c>
      <c r="D40" s="57" t="s">
        <v>63</v>
      </c>
      <c r="E40" s="11" t="s">
        <v>72</v>
      </c>
      <c r="F40" s="11" t="s">
        <v>73</v>
      </c>
      <c r="G40" s="12" t="s">
        <v>74</v>
      </c>
      <c r="H40" s="13" t="s">
        <v>75</v>
      </c>
      <c r="I40" s="14" t="s">
        <v>65</v>
      </c>
      <c r="J40" s="8" t="s">
        <v>64</v>
      </c>
      <c r="K40" s="9" t="s">
        <v>3</v>
      </c>
      <c r="L40" s="10" t="s">
        <v>63</v>
      </c>
      <c r="M40" s="15" t="s">
        <v>72</v>
      </c>
      <c r="N40" s="15" t="s">
        <v>73</v>
      </c>
      <c r="O40" s="12" t="s">
        <v>74</v>
      </c>
      <c r="P40" s="13" t="s">
        <v>75</v>
      </c>
      <c r="Q40" s="14" t="s">
        <v>65</v>
      </c>
      <c r="R40" s="102"/>
      <c r="S40" s="7"/>
    </row>
    <row r="41" spans="1:19" ht="24.75" x14ac:dyDescent="0.25">
      <c r="A41" s="41" t="s">
        <v>43</v>
      </c>
      <c r="B41" s="42">
        <v>658</v>
      </c>
      <c r="C41" s="43">
        <v>413</v>
      </c>
      <c r="D41" s="18">
        <f t="shared" ref="D41" si="26">B41/C41*100</f>
        <v>159.32203389830508</v>
      </c>
      <c r="E41" s="67">
        <v>1810</v>
      </c>
      <c r="F41" s="54">
        <v>1115</v>
      </c>
      <c r="G41" s="20">
        <f>E41/F41*100</f>
        <v>162.33183856502242</v>
      </c>
      <c r="H41" s="52">
        <v>1.3059E-3</v>
      </c>
      <c r="I41" s="48">
        <v>2.7560975000000001</v>
      </c>
      <c r="J41" s="44">
        <v>14659</v>
      </c>
      <c r="K41" s="54">
        <v>13261</v>
      </c>
      <c r="L41" s="55">
        <f t="shared" ref="L41:L63" si="27">J41/K41*100</f>
        <v>110.54219138828142</v>
      </c>
      <c r="M41" s="43">
        <v>30667</v>
      </c>
      <c r="N41" s="43">
        <v>27835</v>
      </c>
      <c r="O41" s="55">
        <f>M41/N41*100</f>
        <v>110.17424106340938</v>
      </c>
      <c r="P41" s="50">
        <f>M41/M5</f>
        <v>2.9653734845696052E-3</v>
      </c>
      <c r="Q41" s="47">
        <f t="shared" ref="Q41:Q63" si="28">M41/J41</f>
        <v>2.092025376901562</v>
      </c>
      <c r="R41" s="58">
        <f>E41/M41</f>
        <v>5.902109759676525E-2</v>
      </c>
      <c r="S41" s="59" t="s">
        <v>66</v>
      </c>
    </row>
    <row r="42" spans="1:19" x14ac:dyDescent="0.25">
      <c r="A42" s="41" t="s">
        <v>39</v>
      </c>
      <c r="B42" s="42">
        <v>627</v>
      </c>
      <c r="C42" s="43">
        <v>557</v>
      </c>
      <c r="D42" s="18">
        <f t="shared" ref="D42:D59" si="29">B42/C42*100</f>
        <v>112.5673249551167</v>
      </c>
      <c r="E42" s="67">
        <v>1703</v>
      </c>
      <c r="F42" s="54">
        <v>1578</v>
      </c>
      <c r="G42" s="20">
        <f t="shared" ref="G42:G63" si="30">E42/F42*100</f>
        <v>107.9214195183777</v>
      </c>
      <c r="H42" s="52">
        <v>1.2061999999999999E-3</v>
      </c>
      <c r="I42" s="48">
        <v>2.7198696999999998</v>
      </c>
      <c r="J42" s="44">
        <v>30064</v>
      </c>
      <c r="K42" s="54">
        <v>28367</v>
      </c>
      <c r="L42" s="55">
        <f t="shared" si="27"/>
        <v>105.98230338068883</v>
      </c>
      <c r="M42" s="43">
        <v>45350</v>
      </c>
      <c r="N42" s="43">
        <v>42462</v>
      </c>
      <c r="O42" s="55">
        <f t="shared" ref="O42:O63" si="31">M42/N42*100</f>
        <v>106.80137534736942</v>
      </c>
      <c r="P42" s="50">
        <f>M42/M5</f>
        <v>4.3851595371321482E-3</v>
      </c>
      <c r="Q42" s="47">
        <f t="shared" si="28"/>
        <v>1.5084486428951569</v>
      </c>
      <c r="R42" s="60">
        <f t="shared" ref="R42:R63" si="32">E42/M42*100</f>
        <v>3.7552370452039692</v>
      </c>
      <c r="S42" s="51" t="s">
        <v>4</v>
      </c>
    </row>
    <row r="43" spans="1:19" x14ac:dyDescent="0.25">
      <c r="A43" s="41" t="s">
        <v>45</v>
      </c>
      <c r="B43" s="42">
        <v>356</v>
      </c>
      <c r="C43" s="43">
        <v>226</v>
      </c>
      <c r="D43" s="18">
        <f t="shared" ref="D43" si="33">B43/C43*100</f>
        <v>157.52212389380531</v>
      </c>
      <c r="E43" s="67">
        <v>1587</v>
      </c>
      <c r="F43" s="54">
        <v>1017</v>
      </c>
      <c r="G43" s="20">
        <f t="shared" ref="G43" si="34">E43/F43*100</f>
        <v>156.04719764011799</v>
      </c>
      <c r="H43" s="52">
        <v>1.0912999999999999E-3</v>
      </c>
      <c r="I43" s="48">
        <v>4.3924418000000003</v>
      </c>
      <c r="J43" s="44">
        <v>2209</v>
      </c>
      <c r="K43" s="54">
        <v>1799</v>
      </c>
      <c r="L43" s="55">
        <f t="shared" si="27"/>
        <v>122.79043913285159</v>
      </c>
      <c r="M43" s="43">
        <v>7068</v>
      </c>
      <c r="N43" s="43">
        <v>5413</v>
      </c>
      <c r="O43" s="55">
        <f t="shared" ref="O43" si="35">M43/N43*100</f>
        <v>130.57454276741177</v>
      </c>
      <c r="P43" s="50">
        <f>M43/M7</f>
        <v>1.8963011931565743E-3</v>
      </c>
      <c r="Q43" s="47">
        <f t="shared" si="28"/>
        <v>3.1996378451788141</v>
      </c>
      <c r="R43" s="60">
        <f t="shared" si="32"/>
        <v>22.453310696095077</v>
      </c>
      <c r="S43" s="42" t="s">
        <v>66</v>
      </c>
    </row>
    <row r="44" spans="1:19" x14ac:dyDescent="0.25">
      <c r="A44" s="41" t="s">
        <v>40</v>
      </c>
      <c r="B44" s="42">
        <v>572</v>
      </c>
      <c r="C44" s="43">
        <v>465</v>
      </c>
      <c r="D44" s="18">
        <f t="shared" si="29"/>
        <v>123.01075268817205</v>
      </c>
      <c r="E44" s="67">
        <v>1432</v>
      </c>
      <c r="F44" s="54">
        <v>1282</v>
      </c>
      <c r="G44" s="20">
        <f t="shared" si="30"/>
        <v>111.70046801872076</v>
      </c>
      <c r="H44" s="52">
        <v>1.0198E-3</v>
      </c>
      <c r="I44" s="48">
        <v>2.5214284999999999</v>
      </c>
      <c r="J44" s="44">
        <v>16156</v>
      </c>
      <c r="K44" s="54">
        <v>14395</v>
      </c>
      <c r="L44" s="55">
        <f t="shared" si="27"/>
        <v>112.23341437999306</v>
      </c>
      <c r="M44" s="43">
        <v>31922</v>
      </c>
      <c r="N44" s="43">
        <v>29227</v>
      </c>
      <c r="O44" s="55">
        <f t="shared" si="31"/>
        <v>109.22092585622882</v>
      </c>
      <c r="P44" s="50">
        <f>M44/M5</f>
        <v>3.0867268521352245E-3</v>
      </c>
      <c r="Q44" s="47">
        <f t="shared" si="28"/>
        <v>1.9758603614756127</v>
      </c>
      <c r="R44" s="60">
        <f t="shared" si="32"/>
        <v>4.4859344652590689</v>
      </c>
      <c r="S44" s="51" t="s">
        <v>4</v>
      </c>
    </row>
    <row r="45" spans="1:19" ht="36.75" x14ac:dyDescent="0.25">
      <c r="A45" s="41" t="s">
        <v>46</v>
      </c>
      <c r="B45" s="42">
        <v>648</v>
      </c>
      <c r="C45" s="43">
        <v>397</v>
      </c>
      <c r="D45" s="18">
        <f t="shared" ref="D45:D47" si="36">B45/C45*100</f>
        <v>163.22418136020153</v>
      </c>
      <c r="E45" s="67">
        <v>1326</v>
      </c>
      <c r="F45" s="54">
        <v>957</v>
      </c>
      <c r="G45" s="20">
        <f t="shared" ref="G45:G47" si="37">E45/F45*100</f>
        <v>138.5579937304075</v>
      </c>
      <c r="H45" s="52">
        <v>9.2520000000000005E-4</v>
      </c>
      <c r="I45" s="48">
        <v>2.0078369</v>
      </c>
      <c r="J45" s="44">
        <v>12640</v>
      </c>
      <c r="K45" s="54">
        <v>8035</v>
      </c>
      <c r="L45" s="55">
        <f t="shared" si="27"/>
        <v>157.31176104542627</v>
      </c>
      <c r="M45" s="43">
        <v>27108</v>
      </c>
      <c r="N45" s="43">
        <v>19963</v>
      </c>
      <c r="O45" s="55">
        <f t="shared" ref="O45" si="38">M45/N45*100</f>
        <v>135.79121374542905</v>
      </c>
      <c r="P45" s="50">
        <f>M45/M5</f>
        <v>2.6212327394173822E-3</v>
      </c>
      <c r="Q45" s="47">
        <f t="shared" si="28"/>
        <v>2.1446202531645571</v>
      </c>
      <c r="R45" s="60">
        <f t="shared" si="32"/>
        <v>4.8915449313855692</v>
      </c>
      <c r="S45" s="51" t="s">
        <v>4</v>
      </c>
    </row>
    <row r="46" spans="1:19" x14ac:dyDescent="0.25">
      <c r="A46" s="41" t="s">
        <v>48</v>
      </c>
      <c r="B46" s="42">
        <v>388</v>
      </c>
      <c r="C46" s="43">
        <v>327</v>
      </c>
      <c r="D46" s="18">
        <f t="shared" si="36"/>
        <v>118.65443425076452</v>
      </c>
      <c r="E46" s="67">
        <v>1287</v>
      </c>
      <c r="F46" s="54">
        <v>863</v>
      </c>
      <c r="G46" s="20">
        <f t="shared" si="37"/>
        <v>149.13093858632678</v>
      </c>
      <c r="H46" s="52">
        <v>8.6669999999999998E-4</v>
      </c>
      <c r="I46" s="48">
        <v>3.2345012999999998</v>
      </c>
      <c r="J46" s="44">
        <v>11209</v>
      </c>
      <c r="K46" s="54">
        <v>8073</v>
      </c>
      <c r="L46" s="55">
        <f t="shared" si="27"/>
        <v>138.8455344977084</v>
      </c>
      <c r="M46" s="43">
        <v>30478</v>
      </c>
      <c r="N46" s="43">
        <v>21709</v>
      </c>
      <c r="O46" s="55">
        <f>M46/N46*100</f>
        <v>140.39338523193146</v>
      </c>
      <c r="P46" s="50">
        <f>M46/M5</f>
        <v>2.9470979575019541E-3</v>
      </c>
      <c r="Q46" s="47">
        <f t="shared" si="28"/>
        <v>2.7190650370238201</v>
      </c>
      <c r="R46" s="60">
        <f t="shared" si="32"/>
        <v>4.2227180261171986</v>
      </c>
      <c r="S46" s="51" t="s">
        <v>4</v>
      </c>
    </row>
    <row r="47" spans="1:19" ht="36.75" x14ac:dyDescent="0.25">
      <c r="A47" s="41" t="s">
        <v>42</v>
      </c>
      <c r="B47" s="42">
        <v>368</v>
      </c>
      <c r="C47" s="43">
        <v>375</v>
      </c>
      <c r="D47" s="18">
        <f t="shared" si="36"/>
        <v>98.133333333333326</v>
      </c>
      <c r="E47" s="67">
        <v>1083</v>
      </c>
      <c r="F47" s="54">
        <v>1159</v>
      </c>
      <c r="G47" s="20">
        <f t="shared" si="37"/>
        <v>93.442622950819683</v>
      </c>
      <c r="H47" s="52">
        <v>7.7709999999999997E-4</v>
      </c>
      <c r="I47" s="48">
        <v>2.9479451999999999</v>
      </c>
      <c r="J47" s="44">
        <v>4247</v>
      </c>
      <c r="K47" s="54">
        <v>3695</v>
      </c>
      <c r="L47" s="55">
        <f t="shared" si="27"/>
        <v>114.93910690121787</v>
      </c>
      <c r="M47" s="43">
        <v>13714</v>
      </c>
      <c r="N47" s="43">
        <v>12927</v>
      </c>
      <c r="O47" s="55">
        <f t="shared" ref="O47" si="39">M47/N47*100</f>
        <v>106.0880327995668</v>
      </c>
      <c r="P47" s="50">
        <f>M47/M5</f>
        <v>1.3260877153744273E-3</v>
      </c>
      <c r="Q47" s="47">
        <f t="shared" si="28"/>
        <v>3.2291028961619967</v>
      </c>
      <c r="R47" s="60">
        <f t="shared" si="32"/>
        <v>7.8970395216567013</v>
      </c>
      <c r="S47" s="42" t="s">
        <v>67</v>
      </c>
    </row>
    <row r="48" spans="1:19" x14ac:dyDescent="0.25">
      <c r="A48" s="41" t="s">
        <v>41</v>
      </c>
      <c r="B48" s="42">
        <v>547</v>
      </c>
      <c r="C48" s="43">
        <v>565</v>
      </c>
      <c r="D48" s="18">
        <f t="shared" si="29"/>
        <v>96.814159292035399</v>
      </c>
      <c r="E48" s="67">
        <v>1002</v>
      </c>
      <c r="F48" s="54">
        <v>1263</v>
      </c>
      <c r="G48" s="20">
        <f t="shared" si="30"/>
        <v>79.334916864608076</v>
      </c>
      <c r="H48" s="52">
        <v>7.2079999999999996E-4</v>
      </c>
      <c r="I48" s="48">
        <v>1.7981981</v>
      </c>
      <c r="J48" s="44">
        <v>37218</v>
      </c>
      <c r="K48" s="54">
        <v>40852</v>
      </c>
      <c r="L48" s="55">
        <f t="shared" si="27"/>
        <v>91.104474689121702</v>
      </c>
      <c r="M48" s="43">
        <v>55785</v>
      </c>
      <c r="N48" s="43">
        <v>60342</v>
      </c>
      <c r="O48" s="55">
        <f t="shared" si="31"/>
        <v>92.448046137018991</v>
      </c>
      <c r="P48" s="50">
        <f>M48/M5</f>
        <v>5.3941813622693912E-3</v>
      </c>
      <c r="Q48" s="47">
        <f t="shared" si="28"/>
        <v>1.498871513783653</v>
      </c>
      <c r="R48" s="60">
        <f t="shared" si="32"/>
        <v>1.7961817692928206</v>
      </c>
      <c r="S48" s="51" t="s">
        <v>4</v>
      </c>
    </row>
    <row r="49" spans="1:19" ht="36.75" x14ac:dyDescent="0.25">
      <c r="A49" s="41" t="s">
        <v>44</v>
      </c>
      <c r="B49" s="42">
        <v>717</v>
      </c>
      <c r="C49" s="43">
        <v>912</v>
      </c>
      <c r="D49" s="18">
        <f t="shared" si="29"/>
        <v>78.618421052631575</v>
      </c>
      <c r="E49" s="42">
        <v>920</v>
      </c>
      <c r="F49" s="54">
        <v>1057</v>
      </c>
      <c r="G49" s="20">
        <f t="shared" si="30"/>
        <v>87.038789025543991</v>
      </c>
      <c r="H49" s="52">
        <v>6.3699999999999998E-4</v>
      </c>
      <c r="I49" s="48">
        <v>1.2801161000000001</v>
      </c>
      <c r="J49" s="44">
        <v>92421</v>
      </c>
      <c r="K49" s="54">
        <v>61978</v>
      </c>
      <c r="L49" s="55">
        <f t="shared" si="27"/>
        <v>149.11904224079512</v>
      </c>
      <c r="M49" s="43">
        <v>99856</v>
      </c>
      <c r="N49" s="43">
        <v>68059</v>
      </c>
      <c r="O49" s="55">
        <f t="shared" si="31"/>
        <v>146.71975785715335</v>
      </c>
      <c r="P49" s="61">
        <f>M49/M5</f>
        <v>9.6556668299860593E-3</v>
      </c>
      <c r="Q49" s="47">
        <f t="shared" si="28"/>
        <v>1.0804470845370642</v>
      </c>
      <c r="R49" s="60">
        <f t="shared" si="32"/>
        <v>0.9213267104630668</v>
      </c>
      <c r="S49" s="42" t="s">
        <v>67</v>
      </c>
    </row>
    <row r="50" spans="1:19" x14ac:dyDescent="0.25">
      <c r="A50" s="41" t="s">
        <v>49</v>
      </c>
      <c r="B50" s="42">
        <v>422</v>
      </c>
      <c r="C50" s="43">
        <v>320</v>
      </c>
      <c r="D50" s="18">
        <f t="shared" ref="D50:D53" si="40">B50/C50*100</f>
        <v>131.875</v>
      </c>
      <c r="E50" s="42">
        <v>896</v>
      </c>
      <c r="F50" s="54">
        <v>777</v>
      </c>
      <c r="G50" s="20">
        <f t="shared" ref="G50:G53" si="41">E50/F50*100</f>
        <v>115.31531531531532</v>
      </c>
      <c r="H50" s="52">
        <v>6.3630000000000002E-4</v>
      </c>
      <c r="I50" s="48">
        <v>2.1127098000000002</v>
      </c>
      <c r="J50" s="44">
        <v>10711</v>
      </c>
      <c r="K50" s="54">
        <v>9514</v>
      </c>
      <c r="L50" s="55">
        <f t="shared" si="27"/>
        <v>112.58145890266975</v>
      </c>
      <c r="M50" s="43">
        <v>20927</v>
      </c>
      <c r="N50" s="43">
        <v>19236</v>
      </c>
      <c r="O50" s="55">
        <f t="shared" ref="O50:O53" si="42">M50/N50*100</f>
        <v>108.79080889997921</v>
      </c>
      <c r="P50" s="62">
        <f>M50/M5</f>
        <v>2.0235553171679046E-3</v>
      </c>
      <c r="Q50" s="47">
        <f t="shared" si="28"/>
        <v>1.9537858276538138</v>
      </c>
      <c r="R50" s="60">
        <f t="shared" si="32"/>
        <v>4.2815501505232474</v>
      </c>
      <c r="S50" s="51" t="s">
        <v>4</v>
      </c>
    </row>
    <row r="51" spans="1:19" x14ac:dyDescent="0.25">
      <c r="A51" s="41" t="s">
        <v>56</v>
      </c>
      <c r="B51" s="42">
        <v>223</v>
      </c>
      <c r="C51" s="43">
        <v>144</v>
      </c>
      <c r="D51" s="18">
        <f t="shared" si="40"/>
        <v>154.86111111111111</v>
      </c>
      <c r="E51" s="42">
        <v>864</v>
      </c>
      <c r="F51" s="54">
        <v>426</v>
      </c>
      <c r="G51" s="20">
        <f t="shared" si="41"/>
        <v>202.81690140845069</v>
      </c>
      <c r="H51" s="63">
        <v>5.063E-4</v>
      </c>
      <c r="I51" s="48">
        <v>4</v>
      </c>
      <c r="J51" s="44">
        <v>3454</v>
      </c>
      <c r="K51" s="54">
        <v>2761</v>
      </c>
      <c r="L51" s="55">
        <f t="shared" si="27"/>
        <v>125.09960159362549</v>
      </c>
      <c r="M51" s="43">
        <v>10089</v>
      </c>
      <c r="N51" s="43">
        <v>6815</v>
      </c>
      <c r="O51" s="55">
        <f t="shared" si="42"/>
        <v>148.04108584005868</v>
      </c>
      <c r="P51" s="50">
        <f>M51/M5</f>
        <v>9.7556504013508803E-4</v>
      </c>
      <c r="Q51" s="47">
        <f t="shared" si="28"/>
        <v>2.9209612044006947</v>
      </c>
      <c r="R51" s="60">
        <f t="shared" si="32"/>
        <v>8.5637823371989281</v>
      </c>
      <c r="S51" s="42" t="s">
        <v>66</v>
      </c>
    </row>
    <row r="52" spans="1:19" x14ac:dyDescent="0.25">
      <c r="A52" s="41" t="s">
        <v>54</v>
      </c>
      <c r="B52" s="42">
        <v>332</v>
      </c>
      <c r="C52" s="43">
        <v>214</v>
      </c>
      <c r="D52" s="18">
        <f t="shared" si="40"/>
        <v>155.14018691588785</v>
      </c>
      <c r="E52" s="42">
        <v>765</v>
      </c>
      <c r="F52" s="54">
        <v>572</v>
      </c>
      <c r="G52" s="20">
        <f t="shared" si="41"/>
        <v>133.74125874125875</v>
      </c>
      <c r="H52" s="63">
        <v>5.373E-4</v>
      </c>
      <c r="I52" s="48">
        <v>2.2822084999999999</v>
      </c>
      <c r="J52" s="44">
        <v>4938</v>
      </c>
      <c r="K52" s="54">
        <v>3384</v>
      </c>
      <c r="L52" s="55">
        <f t="shared" si="27"/>
        <v>145.92198581560282</v>
      </c>
      <c r="M52" s="43">
        <v>12544</v>
      </c>
      <c r="N52" s="43">
        <v>7676</v>
      </c>
      <c r="O52" s="55">
        <f t="shared" si="42"/>
        <v>163.41844710786867</v>
      </c>
      <c r="P52" s="50">
        <f>M52/M5</f>
        <v>1.2129535001937303E-3</v>
      </c>
      <c r="Q52" s="47">
        <f t="shared" si="28"/>
        <v>2.5402997164844066</v>
      </c>
      <c r="R52" s="60">
        <f t="shared" si="32"/>
        <v>6.0985331632653059</v>
      </c>
      <c r="S52" s="42" t="s">
        <v>67</v>
      </c>
    </row>
    <row r="53" spans="1:19" x14ac:dyDescent="0.25">
      <c r="A53" s="41" t="s">
        <v>51</v>
      </c>
      <c r="B53" s="42">
        <v>258</v>
      </c>
      <c r="C53" s="43">
        <v>261</v>
      </c>
      <c r="D53" s="18">
        <f t="shared" si="40"/>
        <v>98.850574712643677</v>
      </c>
      <c r="E53" s="54">
        <v>649</v>
      </c>
      <c r="F53" s="42">
        <v>645</v>
      </c>
      <c r="G53" s="20">
        <f t="shared" si="41"/>
        <v>100.62015503875969</v>
      </c>
      <c r="H53" s="63">
        <v>4.6870000000000001E-4</v>
      </c>
      <c r="I53" s="48">
        <v>2.5351561999999999</v>
      </c>
      <c r="J53" s="44">
        <v>9513</v>
      </c>
      <c r="K53" s="54">
        <v>8177</v>
      </c>
      <c r="L53" s="55">
        <f t="shared" si="27"/>
        <v>116.33851045615751</v>
      </c>
      <c r="M53" s="43">
        <v>20916</v>
      </c>
      <c r="N53" s="43">
        <v>17741</v>
      </c>
      <c r="O53" s="55">
        <f t="shared" si="42"/>
        <v>117.89639817372188</v>
      </c>
      <c r="P53" s="50">
        <f>M53/M5</f>
        <v>2.022491662153385E-3</v>
      </c>
      <c r="Q53" s="47">
        <f t="shared" si="28"/>
        <v>2.1986754966887418</v>
      </c>
      <c r="R53" s="60">
        <f t="shared" si="32"/>
        <v>3.102887741441958</v>
      </c>
      <c r="S53" s="51" t="s">
        <v>4</v>
      </c>
    </row>
    <row r="54" spans="1:19" x14ac:dyDescent="0.25">
      <c r="A54" s="41" t="s">
        <v>47</v>
      </c>
      <c r="B54" s="42">
        <v>195</v>
      </c>
      <c r="C54" s="43">
        <v>299</v>
      </c>
      <c r="D54" s="18">
        <f t="shared" si="29"/>
        <v>65.217391304347828</v>
      </c>
      <c r="E54" s="42">
        <v>643</v>
      </c>
      <c r="F54" s="54">
        <v>946</v>
      </c>
      <c r="G54" s="20">
        <f t="shared" si="30"/>
        <v>67.970401691331929</v>
      </c>
      <c r="H54" s="63">
        <v>4.5360000000000002E-4</v>
      </c>
      <c r="I54" s="48">
        <v>3.3227513000000002</v>
      </c>
      <c r="J54" s="44">
        <v>4454</v>
      </c>
      <c r="K54" s="54">
        <v>3782</v>
      </c>
      <c r="L54" s="55">
        <f t="shared" si="27"/>
        <v>117.76837652035961</v>
      </c>
      <c r="M54" s="43">
        <v>9915</v>
      </c>
      <c r="N54" s="43">
        <v>9142</v>
      </c>
      <c r="O54" s="55">
        <f t="shared" si="31"/>
        <v>108.45548020126887</v>
      </c>
      <c r="P54" s="50">
        <f>M54/M5</f>
        <v>9.5873995172359979E-4</v>
      </c>
      <c r="Q54" s="47">
        <f t="shared" si="28"/>
        <v>2.226088908845981</v>
      </c>
      <c r="R54" s="60">
        <f t="shared" si="32"/>
        <v>6.4851235501764997</v>
      </c>
      <c r="S54" s="42" t="s">
        <v>67</v>
      </c>
    </row>
    <row r="55" spans="1:19" ht="24.75" x14ac:dyDescent="0.25">
      <c r="A55" s="41" t="s">
        <v>53</v>
      </c>
      <c r="B55" s="42">
        <v>169</v>
      </c>
      <c r="C55" s="43">
        <v>165</v>
      </c>
      <c r="D55" s="18">
        <f t="shared" ref="D55" si="43">B55/C55*100</f>
        <v>102.42424242424242</v>
      </c>
      <c r="E55" s="42">
        <v>593</v>
      </c>
      <c r="F55" s="54">
        <v>590</v>
      </c>
      <c r="G55" s="20">
        <f t="shared" ref="G55" si="44">E55/F55*100</f>
        <v>100.50847457627118</v>
      </c>
      <c r="H55" s="63">
        <v>4.2180000000000001E-4</v>
      </c>
      <c r="I55" s="48">
        <v>3.5180722000000002</v>
      </c>
      <c r="J55" s="44">
        <v>1807</v>
      </c>
      <c r="K55" s="54">
        <v>1785</v>
      </c>
      <c r="L55" s="55">
        <f t="shared" si="27"/>
        <v>101.23249299719888</v>
      </c>
      <c r="M55" s="43">
        <v>4038</v>
      </c>
      <c r="N55" s="43">
        <v>4046</v>
      </c>
      <c r="O55" s="55">
        <f t="shared" ref="O55" si="45">M55/N55*100</f>
        <v>99.802273850716759</v>
      </c>
      <c r="P55" s="50">
        <f>M55/M5</f>
        <v>3.9045808623902129E-4</v>
      </c>
      <c r="Q55" s="47">
        <f t="shared" si="28"/>
        <v>2.2346430547869396</v>
      </c>
      <c r="R55" s="60">
        <f t="shared" si="32"/>
        <v>14.685487865279843</v>
      </c>
      <c r="S55" s="51" t="s">
        <v>4</v>
      </c>
    </row>
    <row r="56" spans="1:19" x14ac:dyDescent="0.25">
      <c r="A56" s="41" t="s">
        <v>50</v>
      </c>
      <c r="B56" s="42">
        <v>191</v>
      </c>
      <c r="C56" s="43">
        <v>523</v>
      </c>
      <c r="D56" s="18">
        <f t="shared" si="29"/>
        <v>36.520076481835559</v>
      </c>
      <c r="E56" s="54">
        <v>522</v>
      </c>
      <c r="F56" s="54">
        <v>704</v>
      </c>
      <c r="G56" s="20">
        <f t="shared" si="30"/>
        <v>74.147727272727266</v>
      </c>
      <c r="H56" s="63">
        <v>3.77E-4</v>
      </c>
      <c r="I56" s="48">
        <v>2.7473684</v>
      </c>
      <c r="J56" s="44">
        <v>7570</v>
      </c>
      <c r="K56" s="54">
        <v>8838</v>
      </c>
      <c r="L56" s="55">
        <f t="shared" si="27"/>
        <v>85.652862638606024</v>
      </c>
      <c r="M56" s="43">
        <v>14993</v>
      </c>
      <c r="N56" s="43">
        <v>16290</v>
      </c>
      <c r="O56" s="55">
        <f t="shared" si="31"/>
        <v>92.038060159607113</v>
      </c>
      <c r="P56" s="50">
        <f>M56/M5</f>
        <v>1.4497617847899073E-3</v>
      </c>
      <c r="Q56" s="47">
        <f t="shared" si="28"/>
        <v>1.9805812417437252</v>
      </c>
      <c r="R56" s="60">
        <f t="shared" si="32"/>
        <v>3.4816247582205029</v>
      </c>
      <c r="S56" s="59" t="s">
        <v>66</v>
      </c>
    </row>
    <row r="57" spans="1:19" ht="24.75" x14ac:dyDescent="0.25">
      <c r="A57" s="41" t="s">
        <v>52</v>
      </c>
      <c r="B57" s="42">
        <v>283</v>
      </c>
      <c r="C57" s="43">
        <v>265</v>
      </c>
      <c r="D57" s="18">
        <f t="shared" si="29"/>
        <v>106.79245283018868</v>
      </c>
      <c r="E57" s="42">
        <v>519</v>
      </c>
      <c r="F57" s="54">
        <v>595</v>
      </c>
      <c r="G57" s="20">
        <f t="shared" si="30"/>
        <v>87.226890756302524</v>
      </c>
      <c r="H57" s="63">
        <v>3.7340000000000002E-4</v>
      </c>
      <c r="I57" s="48">
        <v>1.8398576</v>
      </c>
      <c r="J57" s="44">
        <v>8279</v>
      </c>
      <c r="K57" s="54">
        <v>6585</v>
      </c>
      <c r="L57" s="55">
        <f t="shared" si="27"/>
        <v>125.72513287775247</v>
      </c>
      <c r="M57" s="43">
        <v>16248</v>
      </c>
      <c r="N57" s="43">
        <v>15447</v>
      </c>
      <c r="O57" s="55">
        <f>M57/N57*100</f>
        <v>105.18547290736065</v>
      </c>
      <c r="P57" s="50">
        <f>M57/M5</f>
        <v>1.5711151523555269E-3</v>
      </c>
      <c r="Q57" s="47">
        <f t="shared" si="28"/>
        <v>1.9625558642348109</v>
      </c>
      <c r="R57" s="60">
        <f t="shared" si="32"/>
        <v>3.1942392909896604</v>
      </c>
      <c r="S57" s="42" t="s">
        <v>67</v>
      </c>
    </row>
    <row r="58" spans="1:19" ht="24.75" x14ac:dyDescent="0.25">
      <c r="A58" s="41" t="s">
        <v>55</v>
      </c>
      <c r="B58" s="42">
        <v>187</v>
      </c>
      <c r="C58" s="43">
        <v>192</v>
      </c>
      <c r="D58" s="18">
        <f t="shared" si="29"/>
        <v>97.395833333333343</v>
      </c>
      <c r="E58" s="42">
        <v>362</v>
      </c>
      <c r="F58" s="54">
        <v>430</v>
      </c>
      <c r="G58" s="20">
        <f t="shared" si="30"/>
        <v>84.186046511627907</v>
      </c>
      <c r="H58" s="63">
        <v>2.398E-4</v>
      </c>
      <c r="I58" s="48">
        <v>1.8757062</v>
      </c>
      <c r="J58" s="44">
        <v>4926</v>
      </c>
      <c r="K58" s="54">
        <v>3657</v>
      </c>
      <c r="L58" s="55">
        <f t="shared" si="27"/>
        <v>134.7005742411813</v>
      </c>
      <c r="M58" s="43">
        <v>10347</v>
      </c>
      <c r="N58" s="43">
        <v>7427</v>
      </c>
      <c r="O58" s="55">
        <f t="shared" si="31"/>
        <v>139.31600915578295</v>
      </c>
      <c r="P58" s="50">
        <f>M58/M6</f>
        <v>1.5643040540223871E-3</v>
      </c>
      <c r="Q58" s="47">
        <f t="shared" si="28"/>
        <v>2.1004872107186356</v>
      </c>
      <c r="R58" s="60">
        <f t="shared" si="32"/>
        <v>3.4985986276215324</v>
      </c>
      <c r="S58" s="59" t="s">
        <v>67</v>
      </c>
    </row>
    <row r="59" spans="1:19" ht="24.75" x14ac:dyDescent="0.25">
      <c r="A59" s="41" t="s">
        <v>57</v>
      </c>
      <c r="B59" s="42">
        <v>214</v>
      </c>
      <c r="C59" s="43">
        <v>160</v>
      </c>
      <c r="D59" s="18">
        <f t="shared" si="29"/>
        <v>133.75</v>
      </c>
      <c r="E59" s="42">
        <v>352</v>
      </c>
      <c r="F59" s="54">
        <v>273</v>
      </c>
      <c r="G59" s="20">
        <f t="shared" si="30"/>
        <v>128.93772893772893</v>
      </c>
      <c r="H59" s="63">
        <v>2.499E-4</v>
      </c>
      <c r="I59" s="48">
        <v>1.6244130999999999</v>
      </c>
      <c r="J59" s="44">
        <v>2305</v>
      </c>
      <c r="K59" s="54">
        <v>1794</v>
      </c>
      <c r="L59" s="55">
        <f t="shared" si="27"/>
        <v>128.48383500557415</v>
      </c>
      <c r="M59" s="43">
        <v>4551</v>
      </c>
      <c r="N59" s="43">
        <v>3645</v>
      </c>
      <c r="O59" s="55">
        <f>M59/N59*100</f>
        <v>124.85596707818929</v>
      </c>
      <c r="P59" s="50">
        <f>M59/M7</f>
        <v>1.2210054796343477E-3</v>
      </c>
      <c r="Q59" s="47">
        <f t="shared" si="28"/>
        <v>1.9744034707158351</v>
      </c>
      <c r="R59" s="60">
        <f t="shared" si="32"/>
        <v>7.7345638321248078</v>
      </c>
      <c r="S59" s="42" t="s">
        <v>66</v>
      </c>
    </row>
    <row r="60" spans="1:19" x14ac:dyDescent="0.25">
      <c r="A60" s="41" t="s">
        <v>59</v>
      </c>
      <c r="B60" s="42">
        <v>113</v>
      </c>
      <c r="C60" s="43">
        <v>74</v>
      </c>
      <c r="D60" s="18">
        <f>B60/C60*100</f>
        <v>152.70270270270271</v>
      </c>
      <c r="E60" s="42">
        <v>253</v>
      </c>
      <c r="F60" s="54">
        <v>162</v>
      </c>
      <c r="G60" s="20">
        <f t="shared" ref="G60" si="46">E60/F60*100</f>
        <v>156.17283950617283</v>
      </c>
      <c r="H60" s="63">
        <v>1.639E-4</v>
      </c>
      <c r="I60" s="48">
        <v>2.2038834</v>
      </c>
      <c r="J60" s="44">
        <v>4836</v>
      </c>
      <c r="K60" s="54">
        <v>3277</v>
      </c>
      <c r="L60" s="55">
        <f t="shared" si="27"/>
        <v>147.57400061031433</v>
      </c>
      <c r="M60" s="43">
        <v>22078</v>
      </c>
      <c r="N60" s="43">
        <v>14208</v>
      </c>
      <c r="O60" s="55">
        <f t="shared" ref="O60" si="47">M60/N60*100</f>
        <v>155.39132882882882</v>
      </c>
      <c r="P60" s="50">
        <f>M60/M5</f>
        <v>2.1348523100507954E-3</v>
      </c>
      <c r="Q60" s="47">
        <f t="shared" si="28"/>
        <v>4.5653432588916463</v>
      </c>
      <c r="R60" s="60">
        <f t="shared" si="32"/>
        <v>1.145937131986593</v>
      </c>
      <c r="S60" s="51" t="s">
        <v>4</v>
      </c>
    </row>
    <row r="61" spans="1:19" x14ac:dyDescent="0.25">
      <c r="A61" s="41" t="s">
        <v>58</v>
      </c>
      <c r="B61" s="43">
        <v>42</v>
      </c>
      <c r="C61" s="43">
        <v>49</v>
      </c>
      <c r="D61" s="18">
        <f>61/C61*100</f>
        <v>124.48979591836735</v>
      </c>
      <c r="E61" s="54">
        <v>79</v>
      </c>
      <c r="F61" s="54">
        <v>206</v>
      </c>
      <c r="G61" s="20">
        <f t="shared" si="30"/>
        <v>38.349514563106794</v>
      </c>
      <c r="H61" s="63">
        <v>5.7000000000000003E-5</v>
      </c>
      <c r="I61" s="48">
        <v>1.8809522999999999</v>
      </c>
      <c r="J61" s="44">
        <v>846</v>
      </c>
      <c r="K61" s="54">
        <v>1083</v>
      </c>
      <c r="L61" s="55">
        <f t="shared" si="27"/>
        <v>78.1163434903047</v>
      </c>
      <c r="M61" s="43">
        <v>2204</v>
      </c>
      <c r="N61" s="43">
        <v>2983</v>
      </c>
      <c r="O61" s="55">
        <f t="shared" si="31"/>
        <v>73.885350318471339</v>
      </c>
      <c r="P61" s="50">
        <f>M61/M9</f>
        <v>2.845479122394334E-3</v>
      </c>
      <c r="Q61" s="47">
        <f t="shared" si="28"/>
        <v>2.6052009456264775</v>
      </c>
      <c r="R61" s="60">
        <f t="shared" si="32"/>
        <v>3.5843920145190564</v>
      </c>
      <c r="S61" s="42" t="s">
        <v>67</v>
      </c>
    </row>
    <row r="62" spans="1:19" ht="36.75" x14ac:dyDescent="0.25">
      <c r="A62" s="41" t="s">
        <v>60</v>
      </c>
      <c r="B62" s="42">
        <v>37</v>
      </c>
      <c r="C62" s="43">
        <v>18</v>
      </c>
      <c r="D62" s="18">
        <f>B62/C62*100</f>
        <v>205.55555555555554</v>
      </c>
      <c r="E62" s="42">
        <v>69</v>
      </c>
      <c r="F62" s="54">
        <v>62</v>
      </c>
      <c r="G62" s="20">
        <f t="shared" si="30"/>
        <v>111.29032258064515</v>
      </c>
      <c r="H62" s="63">
        <v>4.7599999999999998E-5</v>
      </c>
      <c r="I62" s="48">
        <v>1.8333299999999999</v>
      </c>
      <c r="J62" s="44">
        <v>273</v>
      </c>
      <c r="K62" s="54">
        <v>482</v>
      </c>
      <c r="L62" s="55">
        <f t="shared" si="27"/>
        <v>56.639004149377591</v>
      </c>
      <c r="M62" s="43">
        <v>497</v>
      </c>
      <c r="N62" s="43">
        <v>1255</v>
      </c>
      <c r="O62" s="55">
        <f t="shared" si="31"/>
        <v>39.601593625498012</v>
      </c>
      <c r="P62" s="50">
        <f>M62/M10</f>
        <v>4.7170438087139078E-4</v>
      </c>
      <c r="Q62" s="47">
        <f t="shared" si="28"/>
        <v>1.8205128205128205</v>
      </c>
      <c r="R62" s="60">
        <f t="shared" si="32"/>
        <v>13.883299798792756</v>
      </c>
      <c r="S62" s="42" t="s">
        <v>66</v>
      </c>
    </row>
    <row r="63" spans="1:19" ht="37.5" thickBot="1" x14ac:dyDescent="0.3">
      <c r="A63" s="64" t="s">
        <v>61</v>
      </c>
      <c r="B63" s="56">
        <v>4</v>
      </c>
      <c r="C63" s="56">
        <v>6</v>
      </c>
      <c r="D63" s="92">
        <f>B63/C63*100</f>
        <v>66.666666666666657</v>
      </c>
      <c r="E63" s="93">
        <v>5</v>
      </c>
      <c r="F63" s="93">
        <v>7</v>
      </c>
      <c r="G63" s="84">
        <f t="shared" si="30"/>
        <v>71.428571428571431</v>
      </c>
      <c r="H63" s="94">
        <v>3.5999999999999998E-6</v>
      </c>
      <c r="I63" s="86">
        <v>1.25</v>
      </c>
      <c r="J63" s="83">
        <v>36</v>
      </c>
      <c r="K63" s="93">
        <v>23</v>
      </c>
      <c r="L63" s="95">
        <f t="shared" si="27"/>
        <v>156.52173913043478</v>
      </c>
      <c r="M63" s="56">
        <v>56</v>
      </c>
      <c r="N63" s="56">
        <v>41</v>
      </c>
      <c r="O63" s="95">
        <f t="shared" si="31"/>
        <v>136.58536585365854</v>
      </c>
      <c r="P63" s="90">
        <f>M63/M11</f>
        <v>7.3477795928542842E-5</v>
      </c>
      <c r="Q63" s="91">
        <f t="shared" si="28"/>
        <v>1.5555555555555556</v>
      </c>
      <c r="R63" s="88">
        <f t="shared" si="32"/>
        <v>8.9285714285714288</v>
      </c>
      <c r="S63" s="42" t="s">
        <v>67</v>
      </c>
    </row>
    <row r="64" spans="1:19" x14ac:dyDescent="0.25">
      <c r="A64" s="73"/>
      <c r="B64" s="73"/>
      <c r="C64" s="73"/>
      <c r="D64" s="74"/>
      <c r="E64" s="74"/>
      <c r="F64" s="74"/>
      <c r="G64" s="74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</row>
    <row r="65" spans="1:19" x14ac:dyDescent="0.25">
      <c r="A65" s="96" t="s">
        <v>69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73"/>
      <c r="M65" s="73"/>
      <c r="N65" s="73"/>
      <c r="O65" s="73"/>
      <c r="P65" s="73"/>
      <c r="Q65" s="73"/>
      <c r="R65" s="73"/>
      <c r="S65" s="73"/>
    </row>
    <row r="66" spans="1:19" x14ac:dyDescent="0.25">
      <c r="A66" s="73" t="s">
        <v>68</v>
      </c>
      <c r="B66" s="73"/>
      <c r="C66" s="73"/>
      <c r="D66" s="74"/>
      <c r="E66" s="74"/>
      <c r="F66" s="74"/>
      <c r="G66" s="74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</row>
    <row r="67" spans="1:19" x14ac:dyDescent="0.25">
      <c r="A67" s="73" t="s">
        <v>70</v>
      </c>
      <c r="B67" s="73"/>
      <c r="C67" s="73"/>
      <c r="D67" s="74"/>
      <c r="E67" s="74"/>
      <c r="F67" s="74"/>
      <c r="G67" s="74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</row>
    <row r="68" spans="1:19" x14ac:dyDescent="0.25">
      <c r="A68" s="73" t="s">
        <v>77</v>
      </c>
      <c r="E68" s="2"/>
      <c r="F68" s="2"/>
      <c r="G68" s="2"/>
    </row>
    <row r="69" spans="1:19" x14ac:dyDescent="0.25">
      <c r="E69" s="2"/>
      <c r="F69" s="2"/>
      <c r="G69" s="2"/>
    </row>
    <row r="70" spans="1:19" x14ac:dyDescent="0.25">
      <c r="E70" s="2"/>
      <c r="F70" s="2"/>
      <c r="G70" s="2"/>
    </row>
    <row r="71" spans="1:19" x14ac:dyDescent="0.25">
      <c r="E71" s="2"/>
      <c r="F71" s="2"/>
      <c r="G71" s="2"/>
    </row>
    <row r="72" spans="1:19" x14ac:dyDescent="0.25">
      <c r="E72" s="2"/>
      <c r="F72" s="2"/>
      <c r="G72" s="2"/>
    </row>
    <row r="73" spans="1:19" x14ac:dyDescent="0.25">
      <c r="E73" s="2"/>
      <c r="F73" s="2"/>
      <c r="G73" s="2"/>
    </row>
    <row r="74" spans="1:19" x14ac:dyDescent="0.25">
      <c r="E74" s="2"/>
      <c r="F74" s="2"/>
      <c r="G74" s="2"/>
    </row>
    <row r="75" spans="1:19" x14ac:dyDescent="0.25">
      <c r="E75" s="2"/>
      <c r="F75" s="2"/>
      <c r="G75" s="2"/>
    </row>
    <row r="76" spans="1:19" x14ac:dyDescent="0.25">
      <c r="E76" s="2"/>
      <c r="F76" s="2"/>
      <c r="G76" s="2"/>
    </row>
    <row r="77" spans="1:19" x14ac:dyDescent="0.25">
      <c r="E77" s="2"/>
      <c r="F77" s="2"/>
      <c r="G77" s="2"/>
    </row>
    <row r="78" spans="1:19" x14ac:dyDescent="0.25">
      <c r="E78" s="2"/>
      <c r="F78" s="2"/>
      <c r="G78" s="2"/>
    </row>
    <row r="79" spans="1:19" x14ac:dyDescent="0.25">
      <c r="E79" s="2"/>
      <c r="F79" s="2"/>
      <c r="G79" s="2"/>
    </row>
    <row r="80" spans="1:19" x14ac:dyDescent="0.25">
      <c r="E80" s="2"/>
      <c r="F80" s="2"/>
      <c r="G80" s="2"/>
    </row>
    <row r="81" spans="5:7" x14ac:dyDescent="0.25">
      <c r="E81" s="2"/>
      <c r="F81" s="2"/>
      <c r="G81" s="2"/>
    </row>
    <row r="82" spans="5:7" x14ac:dyDescent="0.25">
      <c r="E82" s="2"/>
      <c r="F82" s="2"/>
      <c r="G82" s="2"/>
    </row>
    <row r="83" spans="5:7" x14ac:dyDescent="0.25">
      <c r="E83" s="2"/>
      <c r="F83" s="2"/>
      <c r="G83" s="2"/>
    </row>
    <row r="84" spans="5:7" x14ac:dyDescent="0.25">
      <c r="E84" s="2"/>
      <c r="F84" s="2"/>
      <c r="G84" s="2"/>
    </row>
    <row r="85" spans="5:7" x14ac:dyDescent="0.25">
      <c r="E85" s="2"/>
      <c r="F85" s="2"/>
      <c r="G85" s="2"/>
    </row>
    <row r="86" spans="5:7" x14ac:dyDescent="0.25">
      <c r="E86" s="2"/>
      <c r="F86" s="2"/>
      <c r="G86" s="2"/>
    </row>
    <row r="87" spans="5:7" x14ac:dyDescent="0.25">
      <c r="E87" s="2"/>
      <c r="F87" s="2"/>
      <c r="G87" s="2"/>
    </row>
    <row r="88" spans="5:7" x14ac:dyDescent="0.25">
      <c r="E88" s="2"/>
      <c r="F88" s="2"/>
      <c r="G88" s="2"/>
    </row>
    <row r="89" spans="5:7" x14ac:dyDescent="0.25">
      <c r="E89" s="2"/>
      <c r="F89" s="2"/>
      <c r="G89" s="2"/>
    </row>
    <row r="90" spans="5:7" x14ac:dyDescent="0.25">
      <c r="E90" s="2"/>
      <c r="F90" s="2"/>
      <c r="G90" s="2"/>
    </row>
    <row r="91" spans="5:7" x14ac:dyDescent="0.25">
      <c r="E91" s="2"/>
      <c r="F91" s="2"/>
      <c r="G91" s="2"/>
    </row>
    <row r="92" spans="5:7" x14ac:dyDescent="0.25">
      <c r="E92" s="2"/>
      <c r="F92" s="2"/>
      <c r="G92" s="2"/>
    </row>
    <row r="93" spans="5:7" x14ac:dyDescent="0.25">
      <c r="E93" s="2"/>
      <c r="F93" s="2"/>
      <c r="G93" s="2"/>
    </row>
    <row r="94" spans="5:7" x14ac:dyDescent="0.25">
      <c r="E94" s="2"/>
      <c r="F94" s="2"/>
      <c r="G94" s="2"/>
    </row>
    <row r="95" spans="5:7" x14ac:dyDescent="0.25">
      <c r="E95" s="2"/>
      <c r="F95" s="2"/>
      <c r="G95" s="2"/>
    </row>
    <row r="96" spans="5:7" x14ac:dyDescent="0.25">
      <c r="E96" s="2"/>
      <c r="F96" s="2"/>
      <c r="G96" s="2"/>
    </row>
    <row r="97" spans="5:7" x14ac:dyDescent="0.25">
      <c r="E97" s="2"/>
      <c r="F97" s="2"/>
      <c r="G97" s="2"/>
    </row>
    <row r="98" spans="5:7" x14ac:dyDescent="0.25">
      <c r="E98" s="2"/>
      <c r="F98" s="2"/>
      <c r="G98" s="2"/>
    </row>
    <row r="99" spans="5:7" x14ac:dyDescent="0.25">
      <c r="E99" s="2"/>
      <c r="F99" s="2"/>
      <c r="G99" s="2"/>
    </row>
    <row r="100" spans="5:7" x14ac:dyDescent="0.25">
      <c r="E100" s="2"/>
      <c r="F100" s="2"/>
      <c r="G100" s="2"/>
    </row>
    <row r="101" spans="5:7" x14ac:dyDescent="0.25">
      <c r="E101" s="2"/>
      <c r="F101" s="2"/>
      <c r="G101" s="2"/>
    </row>
    <row r="102" spans="5:7" x14ac:dyDescent="0.25">
      <c r="E102" s="2"/>
      <c r="F102" s="2"/>
      <c r="G102" s="2"/>
    </row>
  </sheetData>
  <mergeCells count="8">
    <mergeCell ref="R3:R4"/>
    <mergeCell ref="B39:I39"/>
    <mergeCell ref="J39:Q39"/>
    <mergeCell ref="R39:R40"/>
    <mergeCell ref="A3:A4"/>
    <mergeCell ref="A39:A40"/>
    <mergeCell ref="B3:I3"/>
    <mergeCell ref="J3:Q3"/>
  </mergeCells>
  <pageMargins left="0.55118110236220474" right="0.55118110236220474" top="0.19685039370078741" bottom="0.19685039370078741" header="0.19685039370078741" footer="0.19685039370078741"/>
  <pageSetup paperSize="9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39"/>
  <sheetViews>
    <sheetView workbookViewId="0">
      <selection sqref="A1:S1048576"/>
    </sheetView>
  </sheetViews>
  <sheetFormatPr defaultRowHeight="15" x14ac:dyDescent="0.25"/>
  <sheetData>
    <row r="4" ht="15.75" customHeight="1" x14ac:dyDescent="0.25"/>
    <row r="39" ht="15.75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 Lenovo</dc:creator>
  <cp:lastModifiedBy>Petra</cp:lastModifiedBy>
  <cp:lastPrinted>2016-07-01T08:02:18Z</cp:lastPrinted>
  <dcterms:created xsi:type="dcterms:W3CDTF">2016-02-26T09:49:56Z</dcterms:created>
  <dcterms:modified xsi:type="dcterms:W3CDTF">2016-07-11T10:49:23Z</dcterms:modified>
</cp:coreProperties>
</file>